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2022年财政涉农整合清单" sheetId="2" r:id="rId1"/>
    <sheet name="Sheet3" sheetId="3" r:id="rId2"/>
  </sheets>
  <definedNames>
    <definedName name="_xlnm._FilterDatabase" localSheetId="0" hidden="1">'2022年财政涉农整合清单'!$A$1:$P$310</definedName>
    <definedName name="_xlnm.Print_Titles" localSheetId="0">'2022年财政涉农整合清单'!$2:$3</definedName>
  </definedNames>
  <calcPr calcId="144525"/>
</workbook>
</file>

<file path=xl/sharedStrings.xml><?xml version="1.0" encoding="utf-8"?>
<sst xmlns="http://schemas.openxmlformats.org/spreadsheetml/2006/main" count="707" uniqueCount="435">
  <si>
    <t>附件</t>
  </si>
  <si>
    <t>西吉县2023年财政涉农资金统筹整合调整项目清单</t>
  </si>
  <si>
    <t>序号</t>
  </si>
  <si>
    <t>项目类别     及名称</t>
  </si>
  <si>
    <t>项目
性质</t>
  </si>
  <si>
    <t>建设内容及规模</t>
  </si>
  <si>
    <t>总投资（万元）</t>
  </si>
  <si>
    <t>2023年计划投资     （万元）</t>
  </si>
  <si>
    <t>2024年续建投资     （万元）</t>
  </si>
  <si>
    <t>资金来源</t>
  </si>
  <si>
    <t>绩效目标</t>
  </si>
  <si>
    <t>建设地点</t>
  </si>
  <si>
    <t>补助标准  （万元、元）</t>
  </si>
  <si>
    <t>建设完成时限</t>
  </si>
  <si>
    <t>受益人口（人次）</t>
  </si>
  <si>
    <t>受益脱贫人口
（人次）</t>
  </si>
  <si>
    <t>建设
单位</t>
  </si>
  <si>
    <t>责任人</t>
  </si>
  <si>
    <t>合  计</t>
  </si>
  <si>
    <t>一</t>
  </si>
  <si>
    <t>基础设施项目</t>
  </si>
  <si>
    <t>合计</t>
  </si>
  <si>
    <t>(一)</t>
  </si>
  <si>
    <t>农村道路建设</t>
  </si>
  <si>
    <t>小计</t>
  </si>
  <si>
    <t>2022年农村公路生命安全防护工程</t>
  </si>
  <si>
    <t>续建</t>
  </si>
  <si>
    <t>计划对西吉至玉桥、平峰至王民、兴隆至公易等14条345.5公里农村公路实施公路生命安全防护工程，共增设路面标线3330平方米，交通标志156块，波形护栏1424米，示警柱157根，钢减速带36米。</t>
  </si>
  <si>
    <t>其他整合涉农资金</t>
  </si>
  <si>
    <t>有效防护群众生命安全</t>
  </si>
  <si>
    <t>兴隆镇、平峰镇、王民乡、西滩乡、红耀乡、白崖乡、田坪乡、马建乡、震湖乡</t>
  </si>
  <si>
    <t>根据交通附属设施定额及结算审核报告</t>
  </si>
  <si>
    <t>县交通运输局</t>
  </si>
  <si>
    <t>李 景</t>
  </si>
  <si>
    <t>2023年农村公路建设项目</t>
  </si>
  <si>
    <t>新建</t>
  </si>
  <si>
    <t>用于村组道路建设，新建偏城乡大庄至马莲道路、新营乡甘井村道路、兴隆至王河道路、西滩至庙湾道路、田坪乡赵坪村道路、硝河乡郎岔至范湾道路、马莲乡巴都沟至什字乡唐庄道路、硝河乡隆堡至大湾道路、将台堡镇毛沟至甘岔道路、兴平乡王堡至杨岔道路、震湖乡蒙集至东岔道路、田坪腰庄至李沟道路、王民乡姚坡至甘岔道路13条97公里。</t>
  </si>
  <si>
    <t>自治区一般债券资金</t>
  </si>
  <si>
    <t>解决12个乡镇32个行政村群众出行难问题</t>
  </si>
  <si>
    <t>兴隆镇、将台堡镇、偏城乡、新营乡、什字乡、西滩乡、王民乡、马莲乡、硝河乡、田坪乡、兴平乡、震湖乡</t>
  </si>
  <si>
    <t>根据设计方案批复及审核结算</t>
  </si>
  <si>
    <t>(二)</t>
  </si>
  <si>
    <t>水利项目</t>
  </si>
  <si>
    <t>2022年西吉县葫芦河中下游片区农村供水保障工程</t>
  </si>
  <si>
    <t>何屲水厂至将台堡铺设DN450球墨铸铁管长40.31公里；改造支线管道6处13公里，新建2000立方米蓄水池1座；配套各类建筑物140座等；提升兴隆、将台堡等乡镇村供水保障能力。</t>
  </si>
  <si>
    <t>自治区一般债券资金1000万元、其他整合涉农资金2624.86万元</t>
  </si>
  <si>
    <t>保障城乡居民安全饮水</t>
  </si>
  <si>
    <t>兴隆镇、将台堡镇、硝河乡、马莲乡、什字乡、西滩乡</t>
  </si>
  <si>
    <t>根据水利定额概算确定</t>
  </si>
  <si>
    <t>县水务局</t>
  </si>
  <si>
    <t>冯建洲</t>
  </si>
  <si>
    <t>西吉县2022年现代高效节水灌溉工程</t>
  </si>
  <si>
    <t>2022年提升改造吉强万崖村、上堡村，西滩吊咀村，硝河乡硝河村、隆堡村，什字乡南台村、什字村，马莲乡北坡村，王民乡姚坡村，兴平乡杨百户，偏城乡北庄村，平峰镇庙坪村、王垴村、沿坪村、沙洼村、王庆村，新营乡陈阳川村、黑城河村等片区实施高效节水灌溉工程，改造高效节水灌溉面积14679亩；具体建设内容为改造泵站、蓄水池、铺设供水管道等。</t>
  </si>
  <si>
    <t>加强地表水地下水综合利用体系建设，提高灌区水资源保证率</t>
  </si>
  <si>
    <t>吉强万崖村、上堡村，西滩吊咀村，硝河乡和美新村、隆堡村，什字乡南台村、什字村，马莲乡北坡村，王民乡姚坡村，兴平乡杨百户，偏城乡北庄村，平峰镇庙坪村、王垴村、沿坪村、沙洼村、王庆村，新营乡陈阳川村、黑城河村</t>
  </si>
  <si>
    <t>根据水利定额预算</t>
  </si>
  <si>
    <t>西吉县2022年小流域建设项目</t>
  </si>
  <si>
    <t>2022年在小河、张武、马建、红耀实施4处小流域水土流失综合治理工程和曹垴、沙洼2个新建淤地坝项目，除险加固麻子湾淤地坝，沟头防护、沟岸崩塌砌护治理淤地坝、绿化、沟道造林、集雨场、水平梯田、封禁治理等治理水土流失面积45.1平方公里。</t>
  </si>
  <si>
    <t>通过实施小型农田水利设施、小流域治理项目，有效防止水土流失</t>
  </si>
  <si>
    <t>马建乡、红耀乡、田坪乡、平峰镇、兴平乡</t>
  </si>
  <si>
    <t>西吉县何洼水厂调蓄水池滑坡治理项目</t>
  </si>
  <si>
    <t>计划对何洼水厂调蓄水池滑坡体进行抢险加固。</t>
  </si>
  <si>
    <t>通过加固滑坡体，增加蓄水池下游沟道边坡稳定性，保障蓄水池结构安全，保障农村居民饮水安全</t>
  </si>
  <si>
    <t>吉强镇何洼村</t>
  </si>
  <si>
    <t>2023年4月-2024年10月</t>
  </si>
  <si>
    <t>西吉县抗旱减灾调蓄工程</t>
  </si>
  <si>
    <t>计划对农村饮水管网、阀井、蓄水池进行提升改造，确保农村抗旱减灾安全。</t>
  </si>
  <si>
    <t>改造现有人饮工程供水规模和保障率，保障农村群众正常用水，促进全县农村经济发展</t>
  </si>
  <si>
    <t>19个乡镇</t>
  </si>
  <si>
    <t>2023年4月—2024年10月</t>
  </si>
  <si>
    <t>西吉县2023年高效节水灌溉工程</t>
  </si>
  <si>
    <t>在平峰镇八岔村，吉强镇套子湾村采用滴灌发展高效节水农业，新建灌溉面积1150亩。</t>
  </si>
  <si>
    <t>通过高效节水灌溉，改善耕作条件，提高粮食产量，巩固拓展脱贫攻坚成果</t>
  </si>
  <si>
    <t>平峰镇八岔村、吉强镇套子湾村</t>
  </si>
  <si>
    <t>西吉县西滩乡高效节水灌溉2023年以工代赈项目</t>
  </si>
  <si>
    <t>计划在西滩乡大岔村平整包家河骨干坝坝坡冲沟，新建浮船泵站1座、安装灌溉系统、水泵，新建配电房1栋、铺设扬水管道5.9公里及附属建筑物82座，修建生产道路4公里。</t>
  </si>
  <si>
    <t>中央财政衔接资金</t>
  </si>
  <si>
    <t>发放劳务报酬不低于中央财政以工代赈资金的20%，吸纳当地群众参与工程建设。推动农田灌溉由粗放向精细化发展，推进节水型现代农业发展，改善生态环境，增加农民收入</t>
  </si>
  <si>
    <t>西滩乡大岔村</t>
  </si>
  <si>
    <t>根据设计方案及审核结算</t>
  </si>
  <si>
    <t>西滩乡人民政府</t>
  </si>
  <si>
    <t>马欣妍</t>
  </si>
  <si>
    <t>西吉县兴平乡马沟村山水田林湖综合治理2023年以工代赈项目</t>
  </si>
  <si>
    <t>在兴平乡马沟村平整土地1200亩，新建浮筒式泵船1座，泵房2座，过滤器室1座，输水管道1.01千米，200立方米圆形蓄水池2座，安装潜水泵2台；埋设田间管网2134米，架设高压线500米，安装变压器1套，铺设砂砾道路5321米，生产道路4789米，修建排水沟及涵管。</t>
  </si>
  <si>
    <t>发放劳务报酬不低于中央财政以工代赈资金的20%，吸纳当地群众参与工程建设。通过建设山水林田湖项目，提高农业组织化程度，加快改变农业发展方式，带动农户共同发展种植业</t>
  </si>
  <si>
    <t>兴平乡马沟村</t>
  </si>
  <si>
    <t>兴平乡人民政府</t>
  </si>
  <si>
    <t>陈晓宁</t>
  </si>
  <si>
    <t>(三)</t>
  </si>
  <si>
    <t>移民致富基础提升项目</t>
  </si>
  <si>
    <t>移民安置点基础设施改造提升</t>
  </si>
  <si>
    <t>2022年在平峰、红耀、沙沟等9个乡镇20个移民安置区（点）存在隐患的水毁渠、道路等基础设施和公共服务功能进行改造提升，道路硬化2.304公里；修建改造排水边沟7.0715公里、过户板涵111座、过路管涵18座；修建改造护坡0.8259公里。</t>
  </si>
  <si>
    <t>解决9个乡镇20个移民安置点群众出行难和居民生活排水难的问题，有效防止洪涝灾害、保护和改善安置点生态环境</t>
  </si>
  <si>
    <t>平峰镇庙坪村、平峰村、王庆村、沿坪村、八岔村、中岔村，红耀乡驼昌村，沙沟乡陶堡村、顾家沟,偏城乡上马村、双羊套村,火石寨乡石洼村，王民乡杨湾村、下赵村，兴平乡兴平村、团结村，田坪乡南岔村8个乡镇20个安置点。</t>
  </si>
  <si>
    <t>县乡村振兴局</t>
  </si>
  <si>
    <t>赵 强</t>
  </si>
  <si>
    <t>移民安置点生活排水试点项目</t>
  </si>
  <si>
    <t>2022年在马建乡马建、沙沟乡沙沟、新营乡新营、白崖乡阳洼4个移民安置点铺设波纹式生活排水管道，不断补齐移民安置点基础设施短板弱项。</t>
  </si>
  <si>
    <t>有效补齐移民安置点基础设施短板，提升人居环境，畅通排水渠道，营造移民安置点生态宜居人居环境</t>
  </si>
  <si>
    <t>马建乡马建、沙沟乡沙沟、新营乡新营、白崖乡阳洼4个移民安置点</t>
  </si>
  <si>
    <t>西吉县2023年移民安置点基础设施改造提升工程</t>
  </si>
  <si>
    <t>根据《关于全面开展移民地区和农村自主迁徙居民聚居区突出问题排查整改工作的通知》（宁乡振发〔2023〕18号）精神，有效解决移民安置点排查出存在的安全隐患，计划在平峰镇（新堡、刘垴、平峰新村）、兴平乡（赵垴）、震湖乡（党岔、孟湾）、新营乡（车路湾）、白崖乡（阳洼）、什字乡（杨庄、保卫）、吉强镇（万崖）等安置点，硬化道路，修建排水渠、雨水井、过户板涵、过户涵管、毛石排水渠、波纹管等基础设施。</t>
  </si>
  <si>
    <t>中央财政衔接资金392.56万元、其他整合涉农资金107.44万元</t>
  </si>
  <si>
    <t>解决移民安置点群众出行难和居民生活排水难的问题</t>
  </si>
  <si>
    <t>平峰镇（新堡、刘垴、平峰新村）、兴平乡（赵垴）、震湖乡（党岔、孟湾）、新营乡（车路湾）、白崖乡（阳洼）、什字乡（杨庄、保卫）、吉强镇（万崖）等安置点</t>
  </si>
  <si>
    <t>2023年4月-2024年7月</t>
  </si>
  <si>
    <t>西吉县2023年移民安置点基础设施补短板项目</t>
  </si>
  <si>
    <t>根据《自治区乡村振兴局 自治区发展改革委关于印发〈“十三五”易地扶贫搬迁群众急难愁盼问题全面排查整改工作方案〉的通知》要求，通过全面排查，在基础设施存在短板的平峰镇权岔安置点，马建乡土窝村雀儿庄安置点，偏城乡曹垴、上马腰巴庄安置点，白崖乡白崖、斜路屲安置点，沙沟乡满寺村代东、土桥、沙沟村三个安置点，什字乡北台安置点，将台堡镇明星等安置点，硬化道路，修建排水渠、过户板涵、过户涵管、检查井等基础设施。</t>
  </si>
  <si>
    <t>中央财政衔接资金180万元、其他整合涉农资金120.71万元</t>
  </si>
  <si>
    <t>解决移民安置点群众急难愁盼问题，进一步提升移民群众幸福感、获得感、归属感</t>
  </si>
  <si>
    <t>平峰、白崖、马建、偏城、沙沟、什字、将台堡等移民安置点</t>
  </si>
  <si>
    <t>西吉县兴隆镇移民安置点综合示范提升项目</t>
  </si>
  <si>
    <t>在兴隆镇兴隆移民安置点，对道路、排水等基础设施进行改造提升。</t>
  </si>
  <si>
    <t>中央财政衔接资金256.46万元、其他整合涉农资金33.54万元</t>
  </si>
  <si>
    <t>改善移民安置点群众生产生活条件</t>
  </si>
  <si>
    <t>兴隆镇兴隆移民安置点</t>
  </si>
  <si>
    <t>2023年4月—2024年7月</t>
  </si>
  <si>
    <t>(四)</t>
  </si>
  <si>
    <t>农村危房及抗震宜居房改造项目</t>
  </si>
  <si>
    <t>2022年农村危房及抗震宜居房改造项目</t>
  </si>
  <si>
    <t>2022年在全县19个乡镇295个行政村，改造农村危房113户，抗震宜居房836户。</t>
  </si>
  <si>
    <t>解决19个乡镇295个行政村脱贫户和监测对象等六类农村低收入群体的安全住房问题，有效改善人居环境质量，提高农村居民的生活水平</t>
  </si>
  <si>
    <t>19个乡镇295个行政村</t>
  </si>
  <si>
    <t>危房改造每户3万元、抗震宜居改造每户2万元</t>
  </si>
  <si>
    <t>县住房和城乡建设局</t>
  </si>
  <si>
    <t>张 瑞</t>
  </si>
  <si>
    <t>2023年农村危房及抗震宜居房改造项目</t>
  </si>
  <si>
    <t>2023年计划在全县19个乡镇295个行政村，改造农村危房及抗震宜居房108户。</t>
  </si>
  <si>
    <t>二</t>
  </si>
  <si>
    <t>产业项目</t>
  </si>
  <si>
    <t>草畜产业</t>
  </si>
  <si>
    <t>“见犊（驹）补母”</t>
  </si>
  <si>
    <t>对本县饲养良种基础母牛（驴）的脱贫户、监测户及经营主体（建立健全联农带农机制），每繁殖成活1头三代以上西门塔尔良种犊牛和西吉驴驹（种质资源保护品种），每头补贴基础母牛（驴）600元，其他犊牛品种补贴300元。计划补贴8万头。</t>
  </si>
  <si>
    <t>培育发展增收产业，增加脱贫户和监测对象收入，有效巩固拓展脱贫攻坚成果</t>
  </si>
  <si>
    <t>基础母牛（驴）每头补贴300-600元</t>
  </si>
  <si>
    <t>县农业农村局</t>
  </si>
  <si>
    <t>戴华盛</t>
  </si>
  <si>
    <t>稳定母牛存栏</t>
  </si>
  <si>
    <t>对全县脱贫户和监测户现存栏6月龄以上的能繁母牛进行摸底登记，三个月后仍旧存栏，每头补贴300元；加大基础母牛补栏扶持力度，在稳定现有基础母牛的基础上，鼓励脱贫户和监测户抓住当前牛价低迷的有利时机，积极补栏品质优、品种好的青年基础母牛，优化基础母牛结构，对从县外购入良种基础母牛饲养3个月以上的，凭动物产地检疫合格证和发票，每头补贴400元，每户补贴资金不超过4000元。</t>
  </si>
  <si>
    <t>中央财政衔接资金2313.13万元、其他整合涉农资金390.87万元</t>
  </si>
  <si>
    <t>培育发展稳定养殖基础母牛产业，持续增加脱贫户和监测对象收入，有效巩固拓展脱贫攻坚成果</t>
  </si>
  <si>
    <t>基础母牛每头补助300-400元</t>
  </si>
  <si>
    <t>养殖示范村建设</t>
  </si>
  <si>
    <t>新培育肉牛养殖示范村8个，每村发展养殖示范户30户以上，户均存栏西门塔尔肉牛5头及以上，其中基础母牛3头及以上，建有60立方米以上的青贮池1座，每户补贴5000元（已享受青贮池补贴的养殖户不得重复补贴），对未消除风险的监测对象每户补贴6000元（已享受青贮池补贴的养殖户不得重复补贴）；新培育肉羊养殖示范村3个，每村发展养殖示范户30户及以上，每户饲养肉羊25只及以上，其中能繁母羊20只及以上，每户补贴2000元，对未消除风险的监测对象每户补贴3000元；新培育生猪养殖示范村6个，每村发展示范户20户及以上，每户饲养生猪4头及以上，每户补贴2000元，对未消除风险的监测对象每户补贴3000元。</t>
  </si>
  <si>
    <t>激发养殖户养殖新品种基础母畜积极性，调整养殖结构，通过发展产业，增加收入</t>
  </si>
  <si>
    <t>5个乡镇17个行政村</t>
  </si>
  <si>
    <t>每户补贴0.2-0.6万元</t>
  </si>
  <si>
    <t>2022年规模养殖场</t>
  </si>
  <si>
    <t>按照规模养殖场建设“五化”标准，新建存栏500头以上西门塔尔肉牛规模养殖场（园区）1个，补贴200万元；新建存栏300-500头的西门塔尔肉牛规模养殖场（园区）2个，每个补贴100万元。</t>
  </si>
  <si>
    <t>加快全县畜牧业转型升级，积极探索肉牛养殖户出户入园，实现肉牛良种化、养殖设施化、生产规范化、防疫制度化、粪污无害化的科学养殖模式，引导农户调整养殖结构，建立联农带农机制，带动脱贫户和监测对象发展产业，增加收入</t>
  </si>
  <si>
    <t>新营乡、兴隆镇</t>
  </si>
  <si>
    <t>每个养殖场补贴100-200万元</t>
  </si>
  <si>
    <t>规模养殖场</t>
  </si>
  <si>
    <t>2023年按照规模养殖场“五化”建设标准：计划新建存栏西门塔尔、安格斯肉牛500头以上的养殖场（养殖园区）2个，每个补贴200万元，计划补贴资金400万元。计划新建存栏西门塔尔、安格斯肉牛300-499头的养殖场（养殖园区）1个，补贴资金100万元；计划新建存栏肉鸡（蛋鸡）5万羽以上的标准化规模养殖场1家，补贴资金35万元。</t>
  </si>
  <si>
    <t>自治区一般债券资金500万元、中央财政衔接资金35万元</t>
  </si>
  <si>
    <t>加快全县畜牧业转型升级，积极探索畜禽养殖户规模化养殖，实现畜禽良种化、养殖设施化、生产规范化、防疫制度化、粪污无害化的科学养殖模式，引导农户调整养殖结构，建立联农带农机制，带动脱贫户和监测对象发展产业，增加收入</t>
  </si>
  <si>
    <t>兴平乡、震湖乡、田坪乡</t>
  </si>
  <si>
    <t>肉牛养殖规模养殖场（园区）每个补贴100-200万元；规模养鸡场每个补贴20-35万元</t>
  </si>
  <si>
    <t>2022年“出户入园”养殖小区建设</t>
  </si>
  <si>
    <t>2022年移民安置点建设“出户入园”养殖小区2个，其中：在白崖乡阳洼村建设存栏300头以上养殖小区1个（35.77万元），硝河乡苏沟村建设存栏500头养殖小区1个（65.49万元），对田坪乡移民安置养殖园区进行提升改造（13.42万元）。</t>
  </si>
  <si>
    <t>加快全县肉牛产业转型升级，发展壮大肉牛规模化养殖，积极引导移民安置点养殖户“出户入园”，实现肉牛良种化、养殖设施化、生产规范化、防疫制度化、粪污无害化的科学养殖模式，构建粮经饲兼顾、种养加一体、生态循环发展的种养业集群化、园区化发展及联农带农机制体系，带动移民、脱贫户和监测对象发展产业，增加收入</t>
  </si>
  <si>
    <t>硝河乡、白崖乡、田坪乡</t>
  </si>
  <si>
    <t>养殖园区每个安排资金150-900万元</t>
  </si>
  <si>
    <t>白崖乡人民政府     硝河乡人民政府     田坪乡人民政府</t>
  </si>
  <si>
    <t>穆小平   马瑞玲   马明云</t>
  </si>
  <si>
    <t>“出户入园”养殖园区建设</t>
  </si>
  <si>
    <t>2023年按照规模养殖“五化”建设标准：移民区新建存栏西门塔尔肉牛300头以上“出户入园”养殖园区3个（震湖乡2个、田坪乡1个），每个安排建设资金510万元；新建存栏西门塔尔肉牛500头以上“出户入园”肉牛养殖园区1个（马莲乡），安排建设资金900万元。产权归村集体经济组织，合作社带动移民户、脱贫户和监测对象经营使用。</t>
  </si>
  <si>
    <t>加快全县畜牧业转型升级，积极探索肉牛养殖户出户入园，实现肉牛良种化、养殖设施化、生产规范化、防疫制度化、粪污无害化的科学养殖模式，引导移民群众调整养殖结构，建立完善联农带农机制，带动移民户、脱贫户和监测对象发展产业，增加收入</t>
  </si>
  <si>
    <t>震湖乡、田坪乡、马莲乡</t>
  </si>
  <si>
    <t>肉牛养殖园区每个安排510-900万元</t>
  </si>
  <si>
    <t>震湖乡人民政府    田坪乡人民政府    马莲乡人民政府</t>
  </si>
  <si>
    <t>周  丽    马明云   王如林</t>
  </si>
  <si>
    <t>全株玉米青贮</t>
  </si>
  <si>
    <t>对本县加工调制全株玉米（苜蓿）青贮的脱贫户和监测对象及经营主体（建立完善联农带农机制）每吨补贴20元，未消除风险的监测对象每吨补贴30元。</t>
  </si>
  <si>
    <t>每吨补贴20-30元</t>
  </si>
  <si>
    <t xml:space="preserve">县农业农村局   </t>
  </si>
  <si>
    <t>红耀乡小庄村肉牛养殖“出户入园”2023年以工代赈项目</t>
  </si>
  <si>
    <t>在红耀乡小庄村新建地上一层砖混结构牛棚6座，钢筋混凝土青贮池2座，轻钢结构干草棚2座，轻钢结构堆粪棚1座，轻钢结构管理用房1座。</t>
  </si>
  <si>
    <t>发放劳务报酬不低于中央财政以工代赈资金的20%，吸纳当地群众参与工程建设，带动当地群众就地就近就业增收，提高规模化养殖程度，建立完善联农带农机制，带动当地群众特别是脱贫户及监测对象发展产业，增加收入</t>
  </si>
  <si>
    <t>红耀乡小庄村</t>
  </si>
  <si>
    <t>红耀乡人民政府</t>
  </si>
  <si>
    <t>田浩江</t>
  </si>
  <si>
    <t>西吉县马建乡大湾村肉牛养殖“出户入园”2023年以工代赈项目</t>
  </si>
  <si>
    <t>在马建乡大湾村建设牛棚4座3683.65平方米、钢筋混凝土青贮池2座390.86平方米，轻钢结构干草棚502.69平方米，轻钢结构堆粪棚220平方米。新建排水渠70米，过户函12米，硬化道路及场地3200平方米以及附属设施。</t>
  </si>
  <si>
    <t>采用农村公益性基础设施建设以工代赈模式实施，通过建设本项目，实施以工代赈劳务报酬政策，实现建设项目与群众增收的双赢目标</t>
  </si>
  <si>
    <t>马建乡大湾村</t>
  </si>
  <si>
    <t>马建乡人民政府</t>
  </si>
  <si>
    <t>伏正强</t>
  </si>
  <si>
    <t>马铃薯产业</t>
  </si>
  <si>
    <t>马铃薯原原种补贴</t>
  </si>
  <si>
    <t>招标采购马铃薯原原种，向有种植意愿的脱贫户和监测对象，每户免费发放1000粒，未消除风险的监测对象，每户免费发放1500粒。</t>
  </si>
  <si>
    <t>进一步建立完善马铃薯脱毒种薯三级繁育体系，提高和优化马铃薯单产和品种，稳定增加脱贫户和监测对象收入，有效巩固拓展脱贫攻坚成果</t>
  </si>
  <si>
    <t>每户1000-1500粒</t>
  </si>
  <si>
    <t>马铃薯原种繁育基地建设</t>
  </si>
  <si>
    <t>支持新型农业经营主体（建立健全联农带农机制），集中连片种植100亩以上原种繁育基地，每亩补贴400元。</t>
  </si>
  <si>
    <t>加大马铃薯脱毒种薯基地建设规模，提高马铃薯产量，建立健全联农带农机制，增加收入，带动脱贫户和监测对象发展产业，巩固拓展脱贫攻坚成果</t>
  </si>
  <si>
    <t>每亩补贴400元</t>
  </si>
  <si>
    <t>马铃薯一级种薯繁育基地</t>
  </si>
  <si>
    <t>支持新型农业经营主体建设马铃薯种薯繁育基地，建立“新型农业经营主体+农户+基地”模式，或由乡镇组织农户，集中连片种植500-1000亩，每亩补贴100元。集中连片种植1000亩以上，每亩补贴200元。</t>
  </si>
  <si>
    <t>加大马铃薯脱毒种薯基地建设规模，提高马铃薯产量，建立健全联农带农机制，带动脱贫户和监测对象发展产业，有效巩固拓展脱贫攻坚成果</t>
  </si>
  <si>
    <t>每亩补贴100-200元</t>
  </si>
  <si>
    <t>马铃薯新品种新技术推广</t>
  </si>
  <si>
    <t>推广马铃薯新品种（陇薯7号、宁薯18号、宁薯19号、青薯9号等品种）宽幅间作玉米生态复合种植模式，每个示范区集中连片种植500亩以上，每亩补贴200元；推广马铃薯鲜食菜用型专用品种（大西洋、费乌瑞它），集中连片建设100亩以上，每亩补贴200元。</t>
  </si>
  <si>
    <t>扩大马铃薯新品种、新技术种植规模，建立完善联农带农机制，带动脱贫户和监测对象发展产业，增加收入</t>
  </si>
  <si>
    <t>田坪乡、红耀乡等乡镇</t>
  </si>
  <si>
    <t>每亩补贴200元</t>
  </si>
  <si>
    <t>马铃薯产品加工</t>
  </si>
  <si>
    <t>对本县境内注册登记一年以上、具有加工资质的三粉加工企业，年加工200吨以上的产成品（产品符合国家相关产品质量标准），每家补贴10万元。对全县马铃薯淀粉加工企业年提取马铃薯蛋白200吨以上的，每家补贴40万元。</t>
  </si>
  <si>
    <t>激发马铃薯加工企业新品种研发的积极性，延长马铃薯产业链条，增加附加值，建立完善联农带农机制，带动脱贫户和监测对象发展二三产业，增加收入，有效巩固拓展脱贫攻坚成果</t>
  </si>
  <si>
    <t>兴隆镇、将台堡镇、吉强镇、马莲乡、偏城乡等乡镇</t>
  </si>
  <si>
    <t>每家补贴10-40万元</t>
  </si>
  <si>
    <t>2022年马铃薯产品深加工</t>
  </si>
  <si>
    <t>支持马铃薯加工企业开展新产品研发，对年加工马铃薯薯条、薯片类产品达到1000吨以上的企业，每吨补贴500元。单个企业最高补贴不超过100万元。</t>
  </si>
  <si>
    <t>将台堡镇、吉强镇、马莲乡等乡镇</t>
  </si>
  <si>
    <t>每吨补贴500元</t>
  </si>
  <si>
    <t>冷凉蔬菜产业</t>
  </si>
  <si>
    <t>蔬菜集约化育苗</t>
  </si>
  <si>
    <t>对县内年集约化蔬菜育苗量达1000万株以上的新型经营主体（建立完善联农带农机制），辣椒种苗每株补贴0.04元，芹菜等其他品种每株种苗补贴0.03元。</t>
  </si>
  <si>
    <t>建立完善联农带农机制，提升蔬菜育苗能力，带动脱贫户和监测对象发展蔬菜产业，增加收入</t>
  </si>
  <si>
    <t>吉强镇、将台堡镇、硝河乡、偏城乡、马莲乡等乡镇</t>
  </si>
  <si>
    <t>每株蔬菜种苗补贴0.03-0.04元</t>
  </si>
  <si>
    <t>蔬菜标准化基地</t>
  </si>
  <si>
    <t>支持家庭农场、合作社、农业企业、村集体经济组织通过流转土地、土地入股、返租倒包等形式集中连片创建蔬菜标准化种植基地。集中连片种植露地标准化蔬菜基地500-1000亩、设施种植50亩以上或设施+露地种植500-1000亩，并配套应用高效节水灌溉的每亩补贴500元（基地不允许夹种西瓜）；集中连片种植露地标准化蔬菜基地1000亩以上或设施+露地种植1000亩以上，并配套应用高效节水灌溉的每亩补贴600元（基地不允许夹种西瓜）。</t>
  </si>
  <si>
    <t>建立完善联农带农机制，提高特色蔬菜标准化、规模化种植水平，带动脱贫户和监测对象发展蔬菜产业，增加收入</t>
  </si>
  <si>
    <t>每亩补贴500-600元</t>
  </si>
  <si>
    <t>设施农业建设</t>
  </si>
  <si>
    <t>支持村集体经济组织，产权归村集体所有。在王民乡二口村（615万元），新营乡甘井村（805万元），什字乡杨庄村（650万元），兴隆镇下范村（350万元）等村建设日光温室（包括高山地埂墙体日光温室）及大跨度拱棚。</t>
  </si>
  <si>
    <t>自治区一般债券资金1770万元、中央财政衔接资金650万元</t>
  </si>
  <si>
    <t>建立联农带农机制，带动当地脱贫户及监测对象通过产业，增加收入；加强移民地区产业发展基础设施建设，增加移民群众收入</t>
  </si>
  <si>
    <t>王民乡、什字乡、新营乡、兴隆镇</t>
  </si>
  <si>
    <t>日光温室每座24万元、大拱棚每座3万元（根据设计方案及审核结算）</t>
  </si>
  <si>
    <t>王民乡人民政府  什字乡人民政府  新营乡人民政府  兴隆镇人民政府</t>
  </si>
  <si>
    <t>单哈三    李  杰   闫  霖   王文宁</t>
  </si>
  <si>
    <t>西吉县王民乡王民村设施农业2023年以工代赈项目</t>
  </si>
  <si>
    <t>在王民乡王民村建设拱棚44座，铺设生产道路2.3公里。</t>
  </si>
  <si>
    <t>发放劳务报酬不低于中央财政以工代赈资金的20%，吸纳当地群众参与工程建设，带动当地群众就地就近就业增收；项目建设投入使用后，加强防灾减灾措施，提高种植业效益，建立健全联农带农机制，带动农户、脱贫户和监测对象发展产业，增加收入</t>
  </si>
  <si>
    <t>王民乡王民村</t>
  </si>
  <si>
    <t>王民乡人民政府</t>
  </si>
  <si>
    <t>单哈三</t>
  </si>
  <si>
    <t>偏城乡柳林村“十三五”移民致富提升行动木耳种植项目</t>
  </si>
  <si>
    <t>在偏城乡柳林村建设设施大棚14座，种植菌草1.8万棒。</t>
  </si>
  <si>
    <t>建立健全联农带农机制，带动当地脱贫户及监测对象通过发展产业，增加收入；加强移民地区菌草产业发展，增加移民群众收入</t>
  </si>
  <si>
    <t>偏城乡柳林村</t>
  </si>
  <si>
    <t>偏城乡人民政府</t>
  </si>
  <si>
    <t>杨东宏</t>
  </si>
  <si>
    <t>西吉县将台堡镇火沟村设施农业基础设施2023年以工代赈项目</t>
  </si>
  <si>
    <t>新建长65米、50米、40米，跨度为10米拱棚119座，为拱形圆管型钢结构，拱高3.35米、肩高1.7米、间距1米。总建筑面积69250平米，4米宽生产路。</t>
  </si>
  <si>
    <t>发放劳务报酬不低于中央财政以工代赈资金的20%，吸纳当地群众参与工程建设，带动当地群众就地就近就业增收；建立健全联农带农机制，带动脱贫户和监测对象发展产业，增加收入，巩固脱贫攻坚成果</t>
  </si>
  <si>
    <t>将台堡镇火沟村</t>
  </si>
  <si>
    <t>将台堡镇人民政府</t>
  </si>
  <si>
    <t>刘学森</t>
  </si>
  <si>
    <t>西吉县震湖乡毛坪村设施农业2023年以工代赈项目</t>
  </si>
  <si>
    <t>计划建设钢结构日光温室7座9345平米，配置电动卷膜机，铺设管道、给水井、水泵等设施，占地18991.33平米。</t>
  </si>
  <si>
    <t>发放劳务报酬不低于中央财政以工代赈资金的20%，通过以工代赈项目，鼓励脱贫户和监测对象通过务工，增加收入，建立完善联农带农机制，带动脱贫户和监测对象发展产业，巩固脱贫攻坚成果</t>
  </si>
  <si>
    <t>震湖乡毛坪村</t>
  </si>
  <si>
    <t xml:space="preserve">震湖乡人民政府    </t>
  </si>
  <si>
    <t>周丽</t>
  </si>
  <si>
    <t>马莲乡陆家沟村食用菌生产基地建设项目</t>
  </si>
  <si>
    <t>建设菌棒分拣大棚1座369平米，硬化场地、安装变压器1台、建设冷库1座150平米、购置菌棒分拣设备等附属设施。</t>
  </si>
  <si>
    <t>进一步健全菌菇生产基础设施，通过订单式销售模式，为村集体、脱贫户及监测对象致富创收夯实产业基础，建立健全联农带农机制</t>
  </si>
  <si>
    <t>马莲乡陆家沟村</t>
  </si>
  <si>
    <t>马莲乡人民政府</t>
  </si>
  <si>
    <t>王如林</t>
  </si>
  <si>
    <t>田坪乡特色蘑菇种植项目</t>
  </si>
  <si>
    <t>对田坪乡田坪村60户移民群众院内牛棚进行改造，用于蘑菇种植，每户改造蘑菇棚30平方米，户均改造资金3万元，建设50平米气调库1座，并配套保暖、换气设施及蘑菇架设施。</t>
  </si>
  <si>
    <t>通过发展菌草产业，建立健全联农带农机制，增加移民群众收入，有效巩固脱贫攻坚成果</t>
  </si>
  <si>
    <t>田坪乡田坪村</t>
  </si>
  <si>
    <t>田坪乡人民政府</t>
  </si>
  <si>
    <t>马明云</t>
  </si>
  <si>
    <t>西吉县沙沟乡阳庄村日光拱棚建设项目</t>
  </si>
  <si>
    <t>在阳庄村新建拱棚29座，占地面积35728.50平方米（约合53.59亩），80米长12座，70米长3座，65米长3座，60米长4座，55米长3座，50米长4座；新建砂砾生产道路宽4米长1385米。</t>
  </si>
  <si>
    <t>建立健全联农带农机制，带动当地脱贫群众和监测对象当地务工，增加收入，巩固脱贫攻坚成果</t>
  </si>
  <si>
    <t>沙沟乡阳庄村</t>
  </si>
  <si>
    <t>沙沟乡人民政府</t>
  </si>
  <si>
    <t>马学文</t>
  </si>
  <si>
    <t>杂粮（油料）产业</t>
  </si>
  <si>
    <t>油料种植</t>
  </si>
  <si>
    <t>稳定扩大油料种植面积，脱贫户和监测对象及经营主体（建立健全联农带农机制）种植每亩补贴150元、未消除风险的监测对象每亩补贴200元。</t>
  </si>
  <si>
    <t>进一步扩大油料种植面积，保障油料安全，经营主体要建立健全联农带农机制，带动脱贫户和监测对象发展产业，增加收入，有效巩固拓展脱贫攻坚成果同乡村振兴有效衔接</t>
  </si>
  <si>
    <t>每亩补贴150-200元</t>
  </si>
  <si>
    <t>杂粮规模化基地建设</t>
  </si>
  <si>
    <t>支持经营主体集中连片创建500亩以上杂粮规模化种植基地，每亩补贴100元，计划种植10万亩。</t>
  </si>
  <si>
    <t>经营主体要建立健全联农带农机制，带动脱贫户和监测对象发展产业，增加收入，提高杂粮标准化种植水平，有效巩固拓展脱贫攻坚成果</t>
  </si>
  <si>
    <t>每亩补贴100元</t>
  </si>
  <si>
    <t>2022年杂粮（油料）产业基地建设</t>
  </si>
  <si>
    <t>支持新型经营主体、农户集中连片创建500亩以上杂粮、油料标准化种植基地，每亩补贴150元。</t>
  </si>
  <si>
    <t>建立健全联农带农机制，提高杂粮产业效益，大力开发绿色保健产品，打造宁夏杂粮产业大县，带动脱贫户和监测对象发展产业，增加收入</t>
  </si>
  <si>
    <t>吉强镇等17个乡镇</t>
  </si>
  <si>
    <t>每亩补贴150元</t>
  </si>
  <si>
    <t>2022年粮油加工生产车间建设</t>
  </si>
  <si>
    <t>2022年红耀乡井湾村建设粮油加工生产车间一座，配备生产设备，支持壮大村集体经济，带动脱贫户和监测对象就近就地务工增加收入。</t>
  </si>
  <si>
    <t>建立健全联农带农机制，通过粮油加工生产销售，壮大村集体经济，带动脱贫户和监测对象就近就地务工增加收入</t>
  </si>
  <si>
    <t>红耀乡井湾村</t>
  </si>
  <si>
    <t>根据实施方案及审核结算</t>
  </si>
  <si>
    <t>(五)</t>
  </si>
  <si>
    <t>农作物种植保墒增产</t>
  </si>
  <si>
    <t>农作物种植保墒增产项目</t>
  </si>
  <si>
    <t>对全县种植的马铃薯、玉米、冷凉蔬菜、杂粮等农作物实施保墒增产措施，主推全膜双垄沟播、一膜两季及机械化作业技术，形成区域化、标准化、科学化的综合保墒增产推广体系。</t>
  </si>
  <si>
    <t>自治区财政衔接资金</t>
  </si>
  <si>
    <t>夯实我县农作物种植保墒增产基础，提升农业综合抗旱减灾能力，稳定增加种植户收入，巩固拓展脱贫攻坚成果</t>
  </si>
  <si>
    <t>每户补贴8亩</t>
  </si>
  <si>
    <t>(六)</t>
  </si>
  <si>
    <t>农业资源化利用</t>
  </si>
  <si>
    <t>农用残膜回收</t>
  </si>
  <si>
    <t>按照“谁供膜、谁回收，谁使用、谁清理，谁污染，谁治理”的原则加大农用残膜回收力度，每公斤残膜给予农户补贴0.7元，回收企业按每公斤0.2元给予农户运输费用补贴。</t>
  </si>
  <si>
    <t>自治区财政衔接资金0.68万元、其他整合涉农资金1049.32万元</t>
  </si>
  <si>
    <t>深入推进农用残膜回收和资源化利用，全面做好“白色污染”防治工作，有效控制农田面源污染</t>
  </si>
  <si>
    <t>每公斤残膜补贴0.7元</t>
  </si>
  <si>
    <t>畜禽粪污资源化利用</t>
  </si>
  <si>
    <t>在规模养殖场、合作社建设80平方米以上的标准化畜禽粪污堆放棚20座，每座补贴1万元；在规模养殖场、合作社建设60立方米以上标准化畜禽粪污处理沉淀池20座，每座补贴1.5万元；标准化畜禽污粪处理站对本村及周边养殖户畜禽粪便集中收集（收购），引入或培育有机肥加工企业使用新型高效生物菌剂发酵腐熟处理加工有机肥8万立方米，每个企业需带动或服务农户（场）100户以上，每立方米补贴50元。</t>
  </si>
  <si>
    <t>提高畜禽粪污处理设施装备配套率和粪污综合利用率，有效解决养殖业生产中粪污造成的环境污染问题，促进全县畜禽养殖与生态环境保护协调发展，建立完善联农带农机制，带动脱贫户和监测对象发展</t>
  </si>
  <si>
    <t>吉强镇、兴隆镇、马莲乡</t>
  </si>
  <si>
    <t>标准化畜禽粪污堆放棚每座补贴1万元；标准化畜禽粪污处理沉淀池每座补贴1.5万元；有机肥每立方米补贴50元</t>
  </si>
  <si>
    <t>2023年对有机肥加工企业、畜禽污粪处理站集中收集（收购）本村及周边养殖户畜禽粪便，运用新型高效生物菌剂发酵腐熟处理加工的有机肥进行补贴，每立方米补贴40元。</t>
  </si>
  <si>
    <t>吉强镇、兴隆镇、马莲乡等乡镇</t>
  </si>
  <si>
    <t>每立方米补贴40元</t>
  </si>
  <si>
    <t>(七)</t>
  </si>
  <si>
    <t>农产品仓储保鲜冷链设施建设</t>
  </si>
  <si>
    <t>支持家庭农场、农民专业合作社和已登记的农村集体经济组织建设马铃薯通风贮藏库30座，每座补贴15万-100万元（300吨的补贴15万元/座，500吨的补贴28.4万元/座，700吨的补贴32.4万元/座，1000吨以上补贴100万元/座）；建设机械制冷库（变频制冷机组）5座，每座补贴19.5万-100万元（100吨的补贴19.5万元/座，200吨的补贴28.8万元/座，500吨的补贴45.9万元/座，700吨的补贴53.6万元/座，1000吨以上的补贴100万元/座）。</t>
  </si>
  <si>
    <t>自治区一般债券资金1300万元、中央财政衔接资金100万元</t>
  </si>
  <si>
    <t>加快推进全县马铃薯、果蔬等农产品产地冷藏保鲜设施建设，夯实农业物质基础装备，减少农产品产后损失，提高农产品附加值和溢价能力，建立完善联农带农机制，促进农民稳定增收，引导调整优化产业结构，增强我县农产品竞争力</t>
  </si>
  <si>
    <t>通风贮藏库：每座补贴15万-100万元；机械制冷库：每座补贴19.5万-100万元</t>
  </si>
  <si>
    <t>(八)</t>
  </si>
  <si>
    <t>农产品推介及营销</t>
  </si>
  <si>
    <t>农产品推介</t>
  </si>
  <si>
    <t>支持企业、合作社、产业协会等经营主体参加区内外农产品展销会、农博会、洽谈会、推介会等农产品推介展示活动。对参加县内推介活动的补贴0.2万元/次，参加固原市内推介活动的补贴0.5万元/次，参加自治区内推介活动的补贴1万元/次，参加自治区外推介活动的补贴2万元/次。</t>
  </si>
  <si>
    <t>提高西吉农副产品在区内外的知名度，拓宽销售渠道，提升产品品质，促进农产品销售</t>
  </si>
  <si>
    <t>宁夏区内各市县及区外城市</t>
  </si>
  <si>
    <t>参加每次推介活动补贴0.2-2万元</t>
  </si>
  <si>
    <t>2022年特色产品营销</t>
  </si>
  <si>
    <t>支持企业、合作社、个体户新建西吉特色产品销售门店，冠名“西吉好东西”标识门头，主营西吉农产品、加工产品等特色产品，经营时间满3个月以上，销售额达到60万元以上的每个门店一次性补贴10-20万元。</t>
  </si>
  <si>
    <t>进一步拓展西吉县农产品销售渠道，确保全县特色产品出村进城，建立完善联农带农机制，带动脱贫户和监测对象发展产业，增加收入</t>
  </si>
  <si>
    <t>银川市、固原市等</t>
  </si>
  <si>
    <t>每个门店补贴10-20万元</t>
  </si>
  <si>
    <t>特色农产品营销</t>
  </si>
  <si>
    <t>2023年计划支持企业、合作社、个体户在全国一二三线城市及区内机场新建西吉特色农产品销售门店，冠名“西吉好东西”标识门头，主营西吉特色农产品，经营时间满6个月以上且销售西吉特色产品达到100万元以上，每家补贴20-30万元（一线城市补贴30万元，二线城市补贴25万元，三线城市及区内机场补贴20万元）。</t>
  </si>
  <si>
    <t>进一步拓展西吉县农产品销售渠道，建立稳定的销售市场，确保全县特色产品出村进城</t>
  </si>
  <si>
    <t>全国一二三线城市及区内机场</t>
  </si>
  <si>
    <t>每个门店补贴20-30万元</t>
  </si>
  <si>
    <t>(九)</t>
  </si>
  <si>
    <t>庭院经济</t>
  </si>
  <si>
    <t>发展特色庭院种植业和养殖业，对移民群众、脱贫户和监测对象发展庭院经济进行支持。</t>
  </si>
  <si>
    <t>中央财政衔接资金380万元、自治区财政衔接资金120万元</t>
  </si>
  <si>
    <t>通过庭院经济，解决产业单一，发展特色产业，多渠道增加移民群众、脱贫户和监测对象经营性收入</t>
  </si>
  <si>
    <t>相关乡镇人民政府</t>
  </si>
  <si>
    <t>相关乡镇乡镇长</t>
  </si>
  <si>
    <t>2022年移民幸福农家院（庭院经济）试点建设</t>
  </si>
  <si>
    <t>2022年移民幸福农家院庭院经济项目，按照环境美、田园美、村庄美、庭院美“四美”目标，开展抓点示范，培育“两个园子”（菜园子、果园子）。计划在吉强镇兴德村和硝河乡和美新村两个生态移民安置点实施幸福农家院（庭院经济）试点建设；在田坪乡田坪、吉强镇兴德、震湖乡苏堡安置点分别示范改造养殖圈棚20户，实施庭院青苗菜无土种植。</t>
  </si>
  <si>
    <t>有效解决移民产业单一，产业发展基础薄弱，多渠道解决移民收入</t>
  </si>
  <si>
    <t>吉强镇、震湖乡、田坪乡、硝河乡移民安置点</t>
  </si>
  <si>
    <t>(十)</t>
  </si>
  <si>
    <t>小额贷款贴息项目</t>
  </si>
  <si>
    <t>对全县脱贫户和监测对象进行小额贷款贴息。</t>
  </si>
  <si>
    <t>推动脱贫户和监测对象发展产业，增加收入</t>
  </si>
  <si>
    <t>5万元以内按市场报价利率（LPR）全额贴息</t>
  </si>
  <si>
    <t>三</t>
  </si>
  <si>
    <t>乡村建设项目</t>
  </si>
  <si>
    <t>2022年农业产业基础设施配套项目（高标准农田建设）</t>
  </si>
  <si>
    <t>完成2022年旱作高标准农田建设任务。</t>
  </si>
  <si>
    <t>通过农业产业基础设施配套高标准农田建设，达到宜机化、高产稳产和生态良好要求</t>
  </si>
  <si>
    <t>吉强镇等16个乡镇41个行政村</t>
  </si>
  <si>
    <t>按结算审核结果兑付</t>
  </si>
  <si>
    <t>农业产业基础设施（高标准农田）建设</t>
  </si>
  <si>
    <t>2023年在全县15个乡镇24个行政村新建旱作高标准农田12.32万亩。</t>
  </si>
  <si>
    <t>吉强镇等18个乡镇31个行政村</t>
  </si>
  <si>
    <t>2022年农村人居环境整治项目</t>
  </si>
  <si>
    <t>对全县19个乡镇的257个行政村的人居环境“脏、乱、差”进行整治</t>
  </si>
  <si>
    <t>通过整治，营造干净、整洁、宜居的村庄环境</t>
  </si>
  <si>
    <t>19个乡镇257个行政村</t>
  </si>
  <si>
    <t>每村5万元</t>
  </si>
  <si>
    <t>各乡镇人民政府</t>
  </si>
  <si>
    <t>各乡镇乡镇长</t>
  </si>
  <si>
    <t>2023年农村人居环境整治项目</t>
  </si>
  <si>
    <t>2023年19个乡镇275个行政村人居环境“脏、乱、差”进行整治</t>
  </si>
  <si>
    <t>19个乡镇275个行政村</t>
  </si>
  <si>
    <t>2022年乡村振兴示范村建设项目</t>
  </si>
  <si>
    <t>在19个乡镇38个乡村振兴示范村进行乡村振兴综合建设，主要对农村人居环境进行整治，发展产业，村容村貌整体提升等，资金在本乡镇示范村内可相互调剂使用。</t>
  </si>
  <si>
    <t>中央财政衔接资金5282.64万元、其他涉农整合资金1113.27万元</t>
  </si>
  <si>
    <t>通过乡村振兴示范村建设，有效提高示范村产业发展、基础设施、人居环境整治</t>
  </si>
  <si>
    <t>19个乡镇38个乡村振兴示范村</t>
  </si>
  <si>
    <t>每村280万元</t>
  </si>
  <si>
    <t>2023年乡村振兴示范村建设项目</t>
  </si>
  <si>
    <t>新建20个乡村振兴示范村，重点围绕产业发展、垃圾分类收集体系建设、排水等方面，补齐必要的农村人居环境整治和小型公益性基础设施建设短板。</t>
  </si>
  <si>
    <t>自治区财政衔接资金2320万元、其他整合涉农资金480万元</t>
  </si>
  <si>
    <t>19个乡镇20个乡村振兴示范村</t>
  </si>
  <si>
    <t>新营乡甘井村宜居宜业和美乡村村内道路建设项目</t>
  </si>
  <si>
    <t>在新营乡甘井村建设宜居宜业和美乡村，硬化村内道路4.174公里。</t>
  </si>
  <si>
    <t>通过宜居宜业和美乡村建设，提高本村的产业发展、基础设施、人居环境质量</t>
  </si>
  <si>
    <t>新营乡甘井村</t>
  </si>
  <si>
    <t>2022年农村人居环境整治巷道硬化项目</t>
  </si>
  <si>
    <t>为了补齐行政村基础设施短板，按照“缺什么、补什么”的原则，在全县19个乡镇68个农村人居环境整治示范村规划硬化巷道187公里。</t>
  </si>
  <si>
    <t>中央衔接资金2968.96万元、自治区衔接资金108万元、其他整合涉农资金120.84万元</t>
  </si>
  <si>
    <t>解决19个乡镇68个行政村群众出行难问题，改善农村人居环境</t>
  </si>
  <si>
    <t>19个乡镇68个行政村</t>
  </si>
  <si>
    <t>创建移民综合整治示范点</t>
  </si>
  <si>
    <t>围绕特色优势产业、基础设施短板、人居环境整治等方面，创建什字乡什字、沙沟乡沙沟、震湖乡苏堡、田坪乡田坪移民综合整治示范点。</t>
  </si>
  <si>
    <t>有效解决移民安置区基础设施短板、产业发展基础差，提高人居环境质量</t>
  </si>
  <si>
    <t>什字乡什字、沙沟乡沙沟 震湖乡苏堡、田坪乡田坪安置点</t>
  </si>
  <si>
    <t>将台堡镇环境整治综合提升2022年以工代赈项目</t>
  </si>
  <si>
    <t>在将台堡镇明荣村、保林村、东坡村进行农村环境整治综合提升，拆除旧路3256.6平方米，拆除垃圾325.66立方米，硬化巷道8098.2平方米。</t>
  </si>
  <si>
    <t>有效解决将台堡镇明荣村、保林村、东坡村人居环境“脏、乱、差”现象，提升农户居住环境质量，改善群众出行条件</t>
  </si>
  <si>
    <t>将台堡镇明荣村、保林村、东坡村</t>
  </si>
  <si>
    <t>四</t>
  </si>
  <si>
    <t>其他项目</t>
  </si>
  <si>
    <t>“健康饮茶”“送茶入户”</t>
  </si>
  <si>
    <t>大力推广低氟边销茶，倡导“健康饮茶”“送茶入户”，遏制饮茶型的氟病的蔓延，对全县489户2171人监测对象进行“健康饮茶”“送茶入户”。</t>
  </si>
  <si>
    <t>有效防止监测对象因为饮茶而影响健康</t>
  </si>
  <si>
    <t>150元/人</t>
  </si>
  <si>
    <t>县民族宗教事务局</t>
  </si>
  <si>
    <t>王忠权</t>
  </si>
  <si>
    <t>“雨露计划”补助项目</t>
  </si>
  <si>
    <t>对脱贫户和监测对象家庭中接受中、高职教育的在校学生实施“雨露计划”助学职业教育，实现应补尽补，做到全覆盖；对初中毕业未升入高中、高中毕业未升入普通高校的脱贫户和监测对象家庭“两后生”实施短期职业技能培训，取证后分春秋季两次给予培训期间的生活补助。</t>
  </si>
  <si>
    <t>切实解决脱贫户和监测对象家庭学生上学难的问题，毕业后学到一技之长，找到固定工作后家庭经济收入明显提高</t>
  </si>
  <si>
    <t>春季每学期每人1500元，秋季每学期每人2000元</t>
  </si>
  <si>
    <t>返乡在乡就业补助</t>
  </si>
  <si>
    <t>对在西吉县县内返乡在乡务工的脱贫农村劳动力、移民、监测对象，稳定就业5个月以上（含5个月），工资收入达10000元以上的，凭用工单位出具的工作证明和工资发放银行流水进行补贴，一次性补助2000元／人（涉及公益性岗位的就业人员和个体经营者，不享受此政策）。</t>
  </si>
  <si>
    <t>稳定增加脱贫户、监测对象收入</t>
  </si>
  <si>
    <t>2000元/人</t>
  </si>
  <si>
    <t>县人社局</t>
  </si>
  <si>
    <t>于 辉</t>
  </si>
  <si>
    <t>2023年对在西吉县县内返乡在乡务工的脱贫农村劳动力、移民、监测对象，稳定就业5个月以上（含5个月），工资收入达10000元以上的，凭用工单位出具的工作证明和工资发放银行流水进行补贴，一次性补助2000元／人（涉及公益性岗位的就业人员和个体经营者，不享受此政策）。</t>
  </si>
  <si>
    <t>公益性岗位</t>
  </si>
  <si>
    <t>购买1000个公益性岗位，对全县就业困难的移民、脱贫户、监测对象进行安置（其中：移民500人、脱贫户和监测对象500人），每人每月工资为1183元。</t>
  </si>
  <si>
    <t>解决脱贫户、监测对象就近就业，稳定增加收入</t>
  </si>
  <si>
    <t>1183元/人</t>
  </si>
  <si>
    <t>西吉县2023年中央及自治区乡村振兴衔接资金扶持发展新型农村集体经济项目</t>
  </si>
  <si>
    <t>择优选择乡镇党委、政府高度重视农村集体经济发展，有发展思路，有工作规划，有具体措施；村党支部、村委会、村集体经济组织凝聚力、战斗力强，村集体成员有意愿、有共识、有要求；有一定工作基础和实践经验，具备发展集体经济的资产、资源、区位等基础条件；完成农村集体产权制度改革等工作，集体资金、资产、资源管理规范的16个村。按照中央及自治区乡村振兴衔接资金扶持发展村集体经济项目要求，每村注入补助资金100万元，其中：中央衔接资金70万元，自治区衔接资金30万元。</t>
  </si>
  <si>
    <t>中央财政衔接资金1120万元、自治区财政衔接资金480万元</t>
  </si>
  <si>
    <t>通过提高农户的组织化程度，加强特色产业发展与农户的有机衔接，把农户镶嵌在产业链上，带动农户增收，发展新型农村集体经济</t>
  </si>
  <si>
    <t>兴隆镇代段村、黑大庄村、黄岔村、新合村、马堡村，马莲乡陆家沟村、堡子山村，震湖乡党岔村、堡玉村、龙川村、蒙集村、陈岔村，火石寨乡大红庄村，红耀乡大堡村，沙沟乡满寺村，偏城乡涵江村</t>
  </si>
  <si>
    <t>每个行政村100万元（中央衔接资金70万元、自治区衔接资金30万元）</t>
  </si>
  <si>
    <t>后续跟踪服务2022年农村实用技术培训</t>
  </si>
  <si>
    <t>重点对西部乡镇肉牛养殖或有意愿发展肉牛养殖的脱贫户和监测户开展肉牛养殖技术培训，使其掌握青贮玉米种植、饲草调制、肉牛育肥等实用技术。</t>
  </si>
  <si>
    <t>提高脱贫户和监测对象提高养殖技能，提升自我发展水平和能力，巩固拓展脱贫攻坚成果</t>
  </si>
  <si>
    <t>每人500元</t>
  </si>
</sst>
</file>

<file path=xl/styles.xml><?xml version="1.0" encoding="utf-8"?>
<styleSheet xmlns="http://schemas.openxmlformats.org/spreadsheetml/2006/main">
  <numFmts count="11">
    <numFmt numFmtId="176" formatCode="0.0_ "/>
    <numFmt numFmtId="177" formatCode="0_ "/>
    <numFmt numFmtId="178" formatCode="0.000_ "/>
    <numFmt numFmtId="41" formatCode="_ * #,##0_ ;_ * \-#,##0_ ;_ * &quot;-&quot;_ ;_ @_ "/>
    <numFmt numFmtId="43" formatCode="_ * #,##0.00_ ;_ * \-#,##0.00_ ;_ * &quot;-&quot;??_ ;_ @_ "/>
    <numFmt numFmtId="42" formatCode="_ &quot;￥&quot;* #,##0_ ;_ &quot;￥&quot;* \-#,##0_ ;_ &quot;￥&quot;* &quot;-&quot;_ ;_ @_ "/>
    <numFmt numFmtId="179" formatCode="0.00_);[Red]\(0.00\)"/>
    <numFmt numFmtId="180" formatCode="0_);[Red]\(0\)"/>
    <numFmt numFmtId="44" formatCode="_ &quot;￥&quot;* #,##0.00_ ;_ &quot;￥&quot;* \-#,##0.00_ ;_ &quot;￥&quot;* &quot;-&quot;??_ ;_ @_ "/>
    <numFmt numFmtId="7" formatCode="&quot;￥&quot;#,##0.00;&quot;￥&quot;\-#,##0.00"/>
    <numFmt numFmtId="181" formatCode="0.00_ "/>
  </numFmts>
  <fonts count="35">
    <font>
      <sz val="11"/>
      <color theme="1"/>
      <name val="宋体"/>
      <charset val="134"/>
      <scheme val="minor"/>
    </font>
    <font>
      <sz val="11"/>
      <name val="宋体"/>
      <charset val="134"/>
      <scheme val="minor"/>
    </font>
    <font>
      <sz val="11"/>
      <color rgb="FFFF0000"/>
      <name val="宋体"/>
      <charset val="134"/>
      <scheme val="minor"/>
    </font>
    <font>
      <sz val="14"/>
      <color theme="1"/>
      <name val="黑体"/>
      <charset val="134"/>
    </font>
    <font>
      <sz val="22"/>
      <name val="方正小标宋简体"/>
      <charset val="134"/>
    </font>
    <font>
      <b/>
      <sz val="11"/>
      <name val="黑体"/>
      <charset val="134"/>
    </font>
    <font>
      <b/>
      <sz val="11"/>
      <name val="宋体"/>
      <charset val="134"/>
    </font>
    <font>
      <b/>
      <sz val="10"/>
      <name val="宋体"/>
      <charset val="134"/>
      <scheme val="major"/>
    </font>
    <font>
      <sz val="10"/>
      <color theme="1"/>
      <name val="宋体"/>
      <charset val="134"/>
      <scheme val="major"/>
    </font>
    <font>
      <sz val="10"/>
      <name val="宋体"/>
      <charset val="134"/>
      <scheme val="major"/>
    </font>
    <font>
      <sz val="10"/>
      <name val="宋体"/>
      <charset val="134"/>
    </font>
    <font>
      <sz val="10"/>
      <color rgb="FF000000"/>
      <name val="宋体"/>
      <charset val="134"/>
    </font>
    <font>
      <sz val="9"/>
      <name val="宋体"/>
      <charset val="134"/>
      <scheme val="major"/>
    </font>
    <font>
      <sz val="12"/>
      <name val="宋体"/>
      <charset val="134"/>
    </font>
    <font>
      <sz val="10"/>
      <name val="宋体"/>
      <charset val="134"/>
      <scheme val="minor"/>
    </font>
    <font>
      <sz val="11"/>
      <color theme="1"/>
      <name val="宋体"/>
      <charset val="0"/>
      <scheme val="minor"/>
    </font>
    <font>
      <sz val="11"/>
      <color theme="0"/>
      <name val="宋体"/>
      <charset val="0"/>
      <scheme val="minor"/>
    </font>
    <font>
      <b/>
      <sz val="18"/>
      <color theme="3"/>
      <name val="宋体"/>
      <charset val="134"/>
      <scheme val="minor"/>
    </font>
    <font>
      <b/>
      <sz val="11"/>
      <color rgb="FFFFFFFF"/>
      <name val="宋体"/>
      <charset val="0"/>
      <scheme val="minor"/>
    </font>
    <font>
      <b/>
      <sz val="13"/>
      <color theme="3"/>
      <name val="宋体"/>
      <charset val="134"/>
      <scheme val="minor"/>
    </font>
    <font>
      <b/>
      <sz val="11"/>
      <color theme="3"/>
      <name val="宋体"/>
      <charset val="134"/>
      <scheme val="minor"/>
    </font>
    <font>
      <sz val="11"/>
      <color indexed="8"/>
      <name val="宋体"/>
      <charset val="134"/>
    </font>
    <font>
      <sz val="11"/>
      <color rgb="FFFA7D00"/>
      <name val="宋体"/>
      <charset val="0"/>
      <scheme val="minor"/>
    </font>
    <font>
      <u/>
      <sz val="11"/>
      <color rgb="FF0000FF"/>
      <name val="宋体"/>
      <charset val="0"/>
      <scheme val="minor"/>
    </font>
    <font>
      <b/>
      <sz val="11"/>
      <color rgb="FF3F3F3F"/>
      <name val="宋体"/>
      <charset val="0"/>
      <scheme val="minor"/>
    </font>
    <font>
      <sz val="11"/>
      <color rgb="FF3F3F76"/>
      <name val="宋体"/>
      <charset val="0"/>
      <scheme val="minor"/>
    </font>
    <font>
      <sz val="11"/>
      <color rgb="FF9C0006"/>
      <name val="宋体"/>
      <charset val="0"/>
      <scheme val="minor"/>
    </font>
    <font>
      <b/>
      <sz val="15"/>
      <color theme="3"/>
      <name val="宋体"/>
      <charset val="134"/>
      <scheme val="minor"/>
    </font>
    <font>
      <i/>
      <sz val="11"/>
      <color rgb="FF7F7F7F"/>
      <name val="宋体"/>
      <charset val="0"/>
      <scheme val="minor"/>
    </font>
    <font>
      <b/>
      <sz val="11"/>
      <color theme="1"/>
      <name val="宋体"/>
      <charset val="0"/>
      <scheme val="minor"/>
    </font>
    <font>
      <sz val="11"/>
      <color rgb="FFFF0000"/>
      <name val="宋体"/>
      <charset val="0"/>
      <scheme val="minor"/>
    </font>
    <font>
      <sz val="11"/>
      <color rgb="FF006100"/>
      <name val="宋体"/>
      <charset val="0"/>
      <scheme val="minor"/>
    </font>
    <font>
      <sz val="11"/>
      <color rgb="FF9C6500"/>
      <name val="宋体"/>
      <charset val="0"/>
      <scheme val="minor"/>
    </font>
    <font>
      <u/>
      <sz val="11"/>
      <color rgb="FF800080"/>
      <name val="宋体"/>
      <charset val="0"/>
      <scheme val="minor"/>
    </font>
    <font>
      <b/>
      <sz val="11"/>
      <color rgb="FFFA7D00"/>
      <name val="宋体"/>
      <charset val="0"/>
      <scheme val="minor"/>
    </font>
  </fonts>
  <fills count="33">
    <fill>
      <patternFill patternType="none"/>
    </fill>
    <fill>
      <patternFill patternType="gray125"/>
    </fill>
    <fill>
      <patternFill patternType="solid">
        <fgColor theme="7" tint="0.799981688894314"/>
        <bgColor indexed="64"/>
      </patternFill>
    </fill>
    <fill>
      <patternFill patternType="solid">
        <fgColor theme="7"/>
        <bgColor indexed="64"/>
      </patternFill>
    </fill>
    <fill>
      <patternFill patternType="solid">
        <fgColor theme="6" tint="0.599993896298105"/>
        <bgColor indexed="64"/>
      </patternFill>
    </fill>
    <fill>
      <patternFill patternType="solid">
        <fgColor theme="5" tint="0.799981688894314"/>
        <bgColor indexed="64"/>
      </patternFill>
    </fill>
    <fill>
      <patternFill patternType="solid">
        <fgColor theme="9"/>
        <bgColor indexed="64"/>
      </patternFill>
    </fill>
    <fill>
      <patternFill patternType="solid">
        <fgColor rgb="FFA5A5A5"/>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theme="8"/>
        <bgColor indexed="64"/>
      </patternFill>
    </fill>
    <fill>
      <patternFill patternType="solid">
        <fgColor rgb="FFF2F2F2"/>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9" tint="0.799981688894314"/>
        <bgColor indexed="64"/>
      </patternFill>
    </fill>
    <fill>
      <patternFill patternType="solid">
        <fgColor rgb="FFFFCC99"/>
        <bgColor indexed="64"/>
      </patternFill>
    </fill>
    <fill>
      <patternFill patternType="solid">
        <fgColor rgb="FFFFFFCC"/>
        <bgColor indexed="64"/>
      </patternFill>
    </fill>
    <fill>
      <patternFill patternType="solid">
        <fgColor rgb="FFFFC7CE"/>
        <bgColor indexed="64"/>
      </patternFill>
    </fill>
    <fill>
      <patternFill patternType="solid">
        <fgColor theme="8" tint="0.599993896298105"/>
        <bgColor indexed="64"/>
      </patternFill>
    </fill>
    <fill>
      <patternFill patternType="solid">
        <fgColor theme="7" tint="0.399975585192419"/>
        <bgColor indexed="64"/>
      </patternFill>
    </fill>
    <fill>
      <patternFill patternType="solid">
        <fgColor theme="7" tint="0.599993896298105"/>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5" tint="0.599993896298105"/>
        <bgColor indexed="64"/>
      </patternFill>
    </fill>
    <fill>
      <patternFill patternType="solid">
        <fgColor rgb="FFC6EFCE"/>
        <bgColor indexed="64"/>
      </patternFill>
    </fill>
    <fill>
      <patternFill patternType="solid">
        <fgColor theme="8" tint="0.799981688894314"/>
        <bgColor indexed="64"/>
      </patternFill>
    </fill>
    <fill>
      <patternFill patternType="solid">
        <fgColor rgb="FFFFEB9C"/>
        <bgColor indexed="64"/>
      </patternFill>
    </fill>
    <fill>
      <patternFill patternType="solid">
        <fgColor theme="4"/>
        <bgColor indexed="64"/>
      </patternFill>
    </fill>
    <fill>
      <patternFill patternType="solid">
        <fgColor theme="4" tint="0.399975585192419"/>
        <bgColor indexed="64"/>
      </patternFill>
    </fill>
    <fill>
      <patternFill patternType="solid">
        <fgColor theme="5"/>
        <bgColor indexed="64"/>
      </patternFill>
    </fill>
    <fill>
      <patternFill patternType="solid">
        <fgColor theme="6"/>
        <bgColor indexed="64"/>
      </patternFill>
    </fill>
  </fills>
  <borders count="13">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auto="true"/>
      </left>
      <right style="thin">
        <color auto="true"/>
      </right>
      <top/>
      <bottom/>
      <diagonal/>
    </border>
    <border>
      <left style="thin">
        <color auto="true"/>
      </left>
      <right style="thin">
        <color auto="true"/>
      </right>
      <top/>
      <bottom style="thin">
        <color auto="true"/>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medium">
        <color theme="4" tint="0.49998474074526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0">
    <xf numFmtId="0" fontId="0" fillId="0" borderId="0">
      <alignment vertical="center"/>
    </xf>
    <xf numFmtId="0" fontId="16" fillId="14" borderId="0" applyNumberFormat="false" applyBorder="false" applyAlignment="false" applyProtection="false">
      <alignment vertical="center"/>
    </xf>
    <xf numFmtId="0" fontId="15" fillId="16" borderId="0" applyNumberFormat="false" applyBorder="false" applyAlignment="false" applyProtection="false">
      <alignment vertical="center"/>
    </xf>
    <xf numFmtId="0" fontId="24" fillId="11" borderId="9" applyNumberFormat="false" applyAlignment="false" applyProtection="false">
      <alignment vertical="center"/>
    </xf>
    <xf numFmtId="0" fontId="18" fillId="7" borderId="5" applyNumberFormat="false" applyAlignment="false" applyProtection="false">
      <alignment vertical="center"/>
    </xf>
    <xf numFmtId="0" fontId="26" fillId="19" borderId="0" applyNumberFormat="false" applyBorder="false" applyAlignment="false" applyProtection="false">
      <alignment vertical="center"/>
    </xf>
    <xf numFmtId="0" fontId="21" fillId="0" borderId="0" applyProtection="false">
      <alignment vertical="center"/>
    </xf>
    <xf numFmtId="0" fontId="27" fillId="0" borderId="6" applyNumberFormat="false" applyFill="false" applyAlignment="false" applyProtection="false">
      <alignment vertical="center"/>
    </xf>
    <xf numFmtId="0" fontId="28" fillId="0" borderId="0" applyNumberFormat="false" applyFill="false" applyBorder="false" applyAlignment="false" applyProtection="false">
      <alignment vertical="center"/>
    </xf>
    <xf numFmtId="0" fontId="19" fillId="0" borderId="6" applyNumberFormat="false" applyFill="false" applyAlignment="false" applyProtection="false">
      <alignment vertical="center"/>
    </xf>
    <xf numFmtId="0" fontId="15" fillId="20"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15" fillId="13" borderId="0" applyNumberFormat="false" applyBorder="false" applyAlignment="false" applyProtection="false">
      <alignment vertical="center"/>
    </xf>
    <xf numFmtId="0" fontId="23" fillId="0" borderId="0" applyNumberFormat="false" applyFill="false" applyBorder="false" applyAlignment="false" applyProtection="false">
      <alignment vertical="center"/>
    </xf>
    <xf numFmtId="0" fontId="16" fillId="10" borderId="0" applyNumberFormat="false" applyBorder="false" applyAlignment="false" applyProtection="false">
      <alignment vertical="center"/>
    </xf>
    <xf numFmtId="0" fontId="20" fillId="0" borderId="7" applyNumberFormat="false" applyFill="false" applyAlignment="false" applyProtection="false">
      <alignment vertical="center"/>
    </xf>
    <xf numFmtId="0" fontId="29" fillId="0" borderId="12" applyNumberFormat="false" applyFill="false" applyAlignment="false" applyProtection="false">
      <alignment vertical="center"/>
    </xf>
    <xf numFmtId="0" fontId="15" fillId="9" borderId="0" applyNumberFormat="false" applyBorder="false" applyAlignment="false" applyProtection="false">
      <alignment vertical="center"/>
    </xf>
    <xf numFmtId="0" fontId="15" fillId="8" borderId="0" applyNumberFormat="false" applyBorder="false" applyAlignment="false" applyProtection="false">
      <alignment vertical="center"/>
    </xf>
    <xf numFmtId="0" fontId="16" fillId="6"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17" fillId="0" borderId="0" applyNumberFormat="false" applyFill="false" applyBorder="false" applyAlignment="false" applyProtection="false">
      <alignment vertical="center"/>
    </xf>
    <xf numFmtId="0" fontId="33" fillId="0" borderId="0" applyNumberFormat="false" applyFill="false" applyBorder="false" applyAlignment="false" applyProtection="false">
      <alignment vertical="center"/>
    </xf>
    <xf numFmtId="0" fontId="15" fillId="22" borderId="0" applyNumberFormat="false" applyBorder="false" applyAlignment="false" applyProtection="false">
      <alignment vertical="center"/>
    </xf>
    <xf numFmtId="0" fontId="22" fillId="0" borderId="8" applyNumberFormat="false" applyFill="false" applyAlignment="false" applyProtection="false">
      <alignment vertical="center"/>
    </xf>
    <xf numFmtId="0" fontId="20" fillId="0" borderId="0" applyNumberFormat="false" applyFill="false" applyBorder="false" applyAlignment="false" applyProtection="false">
      <alignment vertical="center"/>
    </xf>
    <xf numFmtId="0" fontId="15" fillId="5"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30" fillId="0" borderId="0" applyNumberFormat="false" applyFill="false" applyBorder="false" applyAlignment="false" applyProtection="false">
      <alignment vertical="center"/>
    </xf>
    <xf numFmtId="0" fontId="15" fillId="25" borderId="0" applyNumberFormat="false" applyBorder="false" applyAlignment="false" applyProtection="false">
      <alignment vertical="center"/>
    </xf>
    <xf numFmtId="0" fontId="0" fillId="18" borderId="11" applyNumberFormat="false" applyFont="false" applyAlignment="false" applyProtection="false">
      <alignment vertical="center"/>
    </xf>
    <xf numFmtId="0" fontId="16" fillId="24" borderId="0" applyNumberFormat="false" applyBorder="false" applyAlignment="false" applyProtection="false">
      <alignment vertical="center"/>
    </xf>
    <xf numFmtId="0" fontId="31" fillId="26" borderId="0" applyNumberFormat="false" applyBorder="false" applyAlignment="false" applyProtection="false">
      <alignment vertical="center"/>
    </xf>
    <xf numFmtId="0" fontId="15" fillId="27" borderId="0" applyNumberFormat="false" applyBorder="false" applyAlignment="false" applyProtection="false">
      <alignment vertical="center"/>
    </xf>
    <xf numFmtId="0" fontId="32" fillId="28" borderId="0" applyNumberFormat="false" applyBorder="false" applyAlignment="false" applyProtection="false">
      <alignment vertical="center"/>
    </xf>
    <xf numFmtId="0" fontId="34" fillId="11" borderId="10" applyNumberFormat="false" applyAlignment="false" applyProtection="false">
      <alignment vertical="center"/>
    </xf>
    <xf numFmtId="0" fontId="16" fillId="29" borderId="0" applyNumberFormat="false" applyBorder="false" applyAlignment="false" applyProtection="false">
      <alignment vertical="center"/>
    </xf>
    <xf numFmtId="0" fontId="16" fillId="21" borderId="0" applyNumberFormat="false" applyBorder="false" applyAlignment="false" applyProtection="false">
      <alignment vertical="center"/>
    </xf>
    <xf numFmtId="0" fontId="16" fillId="30" borderId="0" applyNumberFormat="false" applyBorder="false" applyAlignment="false" applyProtection="false">
      <alignment vertical="center"/>
    </xf>
    <xf numFmtId="0" fontId="16" fillId="31" borderId="0" applyNumberFormat="false" applyBorder="false" applyAlignment="false" applyProtection="false">
      <alignment vertical="center"/>
    </xf>
    <xf numFmtId="0" fontId="16" fillId="15"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16" fillId="23"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6" fillId="32" borderId="0" applyNumberFormat="false" applyBorder="false" applyAlignment="false" applyProtection="false">
      <alignment vertical="center"/>
    </xf>
    <xf numFmtId="0" fontId="15" fillId="12" borderId="0" applyNumberFormat="false" applyBorder="false" applyAlignment="false" applyProtection="false">
      <alignment vertical="center"/>
    </xf>
    <xf numFmtId="0" fontId="25" fillId="17" borderId="10" applyNumberFormat="false" applyAlignment="false" applyProtection="false">
      <alignment vertical="center"/>
    </xf>
    <xf numFmtId="0" fontId="15" fillId="4" borderId="0" applyNumberFormat="false" applyBorder="false" applyAlignment="false" applyProtection="false">
      <alignment vertical="center"/>
    </xf>
    <xf numFmtId="0" fontId="16" fillId="3" borderId="0" applyNumberFormat="false" applyBorder="false" applyAlignment="false" applyProtection="false">
      <alignment vertical="center"/>
    </xf>
    <xf numFmtId="0" fontId="15" fillId="2" borderId="0" applyNumberFormat="false" applyBorder="false" applyAlignment="false" applyProtection="false">
      <alignment vertical="center"/>
    </xf>
  </cellStyleXfs>
  <cellXfs count="90">
    <xf numFmtId="0" fontId="0" fillId="0" borderId="0" xfId="0">
      <alignment vertical="center"/>
    </xf>
    <xf numFmtId="0" fontId="0" fillId="0" borderId="0" xfId="0" applyBorder="true">
      <alignment vertical="center"/>
    </xf>
    <xf numFmtId="0" fontId="1" fillId="0" borderId="0" xfId="0" applyFont="true">
      <alignment vertical="center"/>
    </xf>
    <xf numFmtId="0" fontId="2" fillId="0" borderId="0" xfId="0" applyFont="true">
      <alignment vertical="center"/>
    </xf>
    <xf numFmtId="0" fontId="1" fillId="0" borderId="0" xfId="0" applyFont="true" applyFill="true">
      <alignment vertical="center"/>
    </xf>
    <xf numFmtId="0" fontId="0" fillId="0" borderId="0" xfId="0" applyFont="true">
      <alignment vertical="center"/>
    </xf>
    <xf numFmtId="0" fontId="0" fillId="0" borderId="1" xfId="0" applyBorder="true">
      <alignment vertical="center"/>
    </xf>
    <xf numFmtId="0" fontId="0" fillId="0" borderId="1" xfId="0" applyBorder="true" applyAlignment="true">
      <alignment horizontal="center" vertical="center"/>
    </xf>
    <xf numFmtId="0" fontId="3" fillId="0" borderId="0" xfId="0" applyFont="true" applyAlignment="true">
      <alignment horizontal="left" vertical="center"/>
    </xf>
    <xf numFmtId="0" fontId="3" fillId="0" borderId="0" xfId="0" applyFont="true" applyAlignment="true">
      <alignment horizontal="left" vertical="center"/>
    </xf>
    <xf numFmtId="0" fontId="4" fillId="0" borderId="0" xfId="0" applyNumberFormat="true" applyFont="true" applyFill="true" applyBorder="true" applyAlignment="true">
      <alignment horizontal="center" vertical="center" wrapText="true"/>
    </xf>
    <xf numFmtId="0" fontId="5" fillId="0" borderId="1" xfId="0" applyFont="true" applyFill="true" applyBorder="true" applyAlignment="true">
      <alignment horizontal="center" vertical="center" wrapText="true"/>
    </xf>
    <xf numFmtId="0" fontId="6" fillId="0" borderId="1" xfId="0" applyFont="true" applyFill="true" applyBorder="true" applyAlignment="true">
      <alignment horizontal="center" vertical="center" wrapText="true"/>
    </xf>
    <xf numFmtId="0" fontId="7" fillId="0" borderId="1" xfId="0" applyFont="true" applyFill="true" applyBorder="true" applyAlignment="true">
      <alignment horizontal="center" vertical="center" wrapText="true"/>
    </xf>
    <xf numFmtId="0" fontId="8" fillId="0" borderId="1" xfId="0" applyFont="true" applyFill="true" applyBorder="true" applyAlignment="true">
      <alignment horizontal="center" vertical="center" wrapText="true"/>
    </xf>
    <xf numFmtId="0" fontId="8" fillId="0" borderId="1" xfId="0" applyFont="true" applyBorder="true" applyAlignment="true">
      <alignment horizontal="center" vertical="center" wrapText="true"/>
    </xf>
    <xf numFmtId="0" fontId="8" fillId="0" borderId="1" xfId="0" applyFont="true" applyBorder="true" applyAlignment="true">
      <alignment horizontal="left" vertical="center" wrapText="true"/>
    </xf>
    <xf numFmtId="0" fontId="7" fillId="0" borderId="1" xfId="0" applyFont="true" applyBorder="true" applyAlignment="true">
      <alignment horizontal="center" vertical="center" wrapText="true"/>
    </xf>
    <xf numFmtId="0" fontId="7" fillId="0" borderId="1" xfId="0" applyFont="true" applyBorder="true" applyAlignment="true">
      <alignment horizontal="left" vertical="center" wrapText="true"/>
    </xf>
    <xf numFmtId="0" fontId="9" fillId="0" borderId="1" xfId="0" applyFont="true" applyFill="true" applyBorder="true" applyAlignment="true">
      <alignment horizontal="center" vertical="center" wrapText="true"/>
    </xf>
    <xf numFmtId="0" fontId="9" fillId="0" borderId="1" xfId="0" applyFont="true" applyFill="true" applyBorder="true" applyAlignment="true">
      <alignment horizontal="left" vertical="center" wrapText="true"/>
    </xf>
    <xf numFmtId="0" fontId="9" fillId="0" borderId="1" xfId="0" applyNumberFormat="true" applyFont="true" applyFill="true" applyBorder="true" applyAlignment="true">
      <alignment horizontal="center" vertical="center" wrapText="true"/>
    </xf>
    <xf numFmtId="0" fontId="10" fillId="0" borderId="1" xfId="0" applyFont="true" applyFill="true" applyBorder="true" applyAlignment="true">
      <alignment horizontal="center" vertical="center" wrapText="true"/>
    </xf>
    <xf numFmtId="0" fontId="10" fillId="0" borderId="1" xfId="0" applyFont="true" applyFill="true" applyBorder="true" applyAlignment="true">
      <alignment horizontal="left" vertical="center" wrapText="true"/>
    </xf>
    <xf numFmtId="0" fontId="9" fillId="0" borderId="1" xfId="0" applyFont="true" applyBorder="true" applyAlignment="true">
      <alignment horizontal="left" vertical="center" wrapText="true"/>
    </xf>
    <xf numFmtId="0" fontId="9" fillId="0" borderId="1" xfId="0" applyFont="true" applyBorder="true" applyAlignment="true">
      <alignment horizontal="center" vertical="center" wrapText="true"/>
    </xf>
    <xf numFmtId="0" fontId="7" fillId="0" borderId="1" xfId="0" applyFont="true" applyBorder="true" applyAlignment="true">
      <alignment horizontal="center" vertical="center"/>
    </xf>
    <xf numFmtId="0" fontId="9" fillId="0" borderId="1" xfId="0" applyFont="true" applyBorder="true" applyAlignment="true">
      <alignment horizontal="center" vertical="center"/>
    </xf>
    <xf numFmtId="0" fontId="9" fillId="0" borderId="1" xfId="0" applyFont="true" applyBorder="true" applyAlignment="true">
      <alignment horizontal="left" vertical="center"/>
    </xf>
    <xf numFmtId="0" fontId="7" fillId="0" borderId="1" xfId="0" applyNumberFormat="true" applyFont="true" applyFill="true" applyBorder="true" applyAlignment="true">
      <alignment horizontal="center" vertical="center" wrapText="true"/>
    </xf>
    <xf numFmtId="179" fontId="7" fillId="0" borderId="1" xfId="0" applyNumberFormat="true" applyFont="true" applyFill="true" applyBorder="true" applyAlignment="true">
      <alignment horizontal="left" vertical="center" wrapText="true"/>
    </xf>
    <xf numFmtId="0" fontId="11" fillId="0" borderId="0" xfId="0" applyFont="true" applyAlignment="true">
      <alignment horizontal="justify" vertical="center" indent="2"/>
    </xf>
    <xf numFmtId="0" fontId="8" fillId="0" borderId="1" xfId="0" applyNumberFormat="true" applyFont="true" applyFill="true" applyBorder="true" applyAlignment="true">
      <alignment horizontal="center" vertical="center" wrapText="true"/>
    </xf>
    <xf numFmtId="181" fontId="5" fillId="0" borderId="1" xfId="0" applyNumberFormat="true" applyFont="true" applyFill="true" applyBorder="true" applyAlignment="true">
      <alignment horizontal="center" vertical="center" wrapText="true"/>
    </xf>
    <xf numFmtId="179" fontId="6" fillId="0" borderId="1" xfId="0" applyNumberFormat="true" applyFont="true" applyFill="true" applyBorder="true" applyAlignment="true">
      <alignment horizontal="center" vertical="center" wrapText="true"/>
    </xf>
    <xf numFmtId="181" fontId="7" fillId="0" borderId="1" xfId="0" applyNumberFormat="true" applyFont="true" applyFill="true" applyBorder="true" applyAlignment="true">
      <alignment horizontal="center" vertical="center" wrapText="true"/>
    </xf>
    <xf numFmtId="179" fontId="7" fillId="0" borderId="1" xfId="0" applyNumberFormat="true" applyFont="true" applyFill="true" applyBorder="true" applyAlignment="true">
      <alignment horizontal="center" vertical="center" wrapText="true"/>
    </xf>
    <xf numFmtId="179" fontId="9" fillId="0" borderId="1" xfId="0" applyNumberFormat="true" applyFont="true" applyFill="true" applyBorder="true" applyAlignment="true">
      <alignment horizontal="center" vertical="center" wrapText="true"/>
    </xf>
    <xf numFmtId="181" fontId="8" fillId="0" borderId="1" xfId="0" applyNumberFormat="true" applyFont="true" applyFill="true" applyBorder="true" applyAlignment="true">
      <alignment horizontal="center" vertical="center" wrapText="true"/>
    </xf>
    <xf numFmtId="179" fontId="8" fillId="0" borderId="1" xfId="0" applyNumberFormat="true" applyFont="true" applyFill="true" applyBorder="true" applyAlignment="true">
      <alignment horizontal="center" vertical="center" wrapText="true"/>
    </xf>
    <xf numFmtId="181" fontId="8" fillId="0" borderId="1" xfId="0" applyNumberFormat="true" applyFont="true" applyBorder="true" applyAlignment="true">
      <alignment horizontal="center" vertical="center"/>
    </xf>
    <xf numFmtId="181" fontId="7" fillId="0" borderId="1" xfId="0" applyNumberFormat="true" applyFont="true" applyBorder="true" applyAlignment="true">
      <alignment horizontal="center" vertical="center" wrapText="true"/>
    </xf>
    <xf numFmtId="179" fontId="9" fillId="0" borderId="1" xfId="0" applyNumberFormat="true" applyFont="true" applyFill="true" applyBorder="true" applyAlignment="true">
      <alignment horizontal="left" vertical="center" wrapText="true"/>
    </xf>
    <xf numFmtId="181" fontId="9" fillId="0" borderId="1" xfId="0" applyNumberFormat="true" applyFont="true" applyFill="true" applyBorder="true" applyAlignment="true">
      <alignment horizontal="center" vertical="center" wrapText="true"/>
    </xf>
    <xf numFmtId="181" fontId="9" fillId="0" borderId="1" xfId="0" applyNumberFormat="true" applyFont="true" applyFill="true" applyBorder="true" applyAlignment="true">
      <alignment horizontal="center" vertical="center"/>
    </xf>
    <xf numFmtId="181" fontId="9" fillId="0" borderId="1" xfId="0" applyNumberFormat="true" applyFont="true" applyBorder="true" applyAlignment="true">
      <alignment horizontal="center" vertical="center"/>
    </xf>
    <xf numFmtId="181" fontId="9" fillId="0" borderId="1" xfId="0" applyNumberFormat="true" applyFont="true" applyBorder="true" applyAlignment="true">
      <alignment horizontal="center" vertical="center" wrapText="true"/>
    </xf>
    <xf numFmtId="181" fontId="7" fillId="0" borderId="1" xfId="0" applyNumberFormat="true" applyFont="true" applyBorder="true" applyAlignment="true">
      <alignment horizontal="center" vertical="center"/>
    </xf>
    <xf numFmtId="181" fontId="8" fillId="0" borderId="1" xfId="0" applyNumberFormat="true" applyFont="true" applyBorder="true" applyAlignment="true">
      <alignment horizontal="center" vertical="center" wrapText="true"/>
    </xf>
    <xf numFmtId="181" fontId="6" fillId="0" borderId="1" xfId="0" applyNumberFormat="true" applyFont="true" applyFill="true" applyBorder="true" applyAlignment="true">
      <alignment horizontal="center" vertical="center" wrapText="true"/>
    </xf>
    <xf numFmtId="57" fontId="8" fillId="0" borderId="1" xfId="0" applyNumberFormat="true" applyFont="true" applyFill="true" applyBorder="true" applyAlignment="true">
      <alignment horizontal="center" vertical="center" wrapText="true"/>
    </xf>
    <xf numFmtId="179" fontId="8" fillId="0" borderId="1" xfId="0" applyNumberFormat="true" applyFont="true" applyFill="true" applyBorder="true" applyAlignment="true">
      <alignment horizontal="left" vertical="center" wrapText="true"/>
    </xf>
    <xf numFmtId="0" fontId="8" fillId="0" borderId="1" xfId="0" applyFont="true" applyFill="true" applyBorder="true" applyAlignment="true">
      <alignment horizontal="left" vertical="center" wrapText="true"/>
    </xf>
    <xf numFmtId="181" fontId="9" fillId="0" borderId="1" xfId="0" applyNumberFormat="true" applyFont="true" applyFill="true" applyBorder="true" applyAlignment="true">
      <alignment horizontal="left" vertical="center" wrapText="true"/>
    </xf>
    <xf numFmtId="57" fontId="9" fillId="0" borderId="1" xfId="0" applyNumberFormat="true" applyFont="true" applyFill="true" applyBorder="true" applyAlignment="true">
      <alignment horizontal="center" vertical="center" wrapText="true"/>
    </xf>
    <xf numFmtId="57" fontId="9" fillId="0" borderId="1" xfId="0" applyNumberFormat="true" applyFont="true" applyBorder="true" applyAlignment="true">
      <alignment horizontal="center" vertical="center"/>
    </xf>
    <xf numFmtId="0" fontId="12" fillId="0" borderId="1" xfId="0" applyFont="true" applyFill="true" applyBorder="true" applyAlignment="true">
      <alignment horizontal="left" vertical="center" wrapText="true"/>
    </xf>
    <xf numFmtId="181" fontId="7" fillId="0" borderId="1" xfId="0" applyNumberFormat="true" applyFont="true" applyFill="true" applyBorder="true" applyAlignment="true">
      <alignment horizontal="left" vertical="center" wrapText="true"/>
    </xf>
    <xf numFmtId="57" fontId="7" fillId="0" borderId="1" xfId="0" applyNumberFormat="true" applyFont="true" applyFill="true" applyBorder="true" applyAlignment="true">
      <alignment horizontal="center" vertical="center" wrapText="true"/>
    </xf>
    <xf numFmtId="0" fontId="9" fillId="0" borderId="1" xfId="0" applyFont="true" applyFill="true" applyBorder="true" applyAlignment="true">
      <alignment horizontal="justify" vertical="center"/>
    </xf>
    <xf numFmtId="0" fontId="9" fillId="0" borderId="1" xfId="0" applyFont="true" applyBorder="true" applyAlignment="true">
      <alignment horizontal="justify" vertical="center"/>
    </xf>
    <xf numFmtId="181" fontId="8" fillId="0" borderId="1" xfId="0" applyNumberFormat="true" applyFont="true" applyFill="true" applyBorder="true" applyAlignment="true">
      <alignment horizontal="left" vertical="center" wrapText="true"/>
    </xf>
    <xf numFmtId="0" fontId="9" fillId="0" borderId="1" xfId="0" applyNumberFormat="true" applyFont="true" applyFill="true" applyBorder="true" applyAlignment="true">
      <alignment horizontal="left" vertical="center" wrapText="true"/>
    </xf>
    <xf numFmtId="0" fontId="0" fillId="0" borderId="0" xfId="0" applyBorder="true" applyAlignment="true">
      <alignment horizontal="center" vertical="center"/>
    </xf>
    <xf numFmtId="180" fontId="5" fillId="0" borderId="1" xfId="0" applyNumberFormat="true" applyFont="true" applyFill="true" applyBorder="true" applyAlignment="true">
      <alignment horizontal="center" vertical="center" wrapText="true"/>
    </xf>
    <xf numFmtId="178" fontId="5" fillId="0" borderId="1" xfId="0" applyNumberFormat="true" applyFont="true" applyFill="true" applyBorder="true" applyAlignment="true">
      <alignment horizontal="center" vertical="center" wrapText="true"/>
    </xf>
    <xf numFmtId="177" fontId="5" fillId="0" borderId="1" xfId="0" applyNumberFormat="true" applyFont="true" applyFill="true" applyBorder="true" applyAlignment="true">
      <alignment horizontal="center" vertical="center" wrapText="true"/>
    </xf>
    <xf numFmtId="178" fontId="13" fillId="0" borderId="1" xfId="0" applyNumberFormat="true" applyFont="true" applyFill="true" applyBorder="true" applyAlignment="true">
      <alignment horizontal="center" vertical="center" wrapText="true"/>
    </xf>
    <xf numFmtId="178" fontId="9" fillId="0" borderId="1" xfId="0" applyNumberFormat="true" applyFont="true" applyFill="true" applyBorder="true" applyAlignment="true">
      <alignment horizontal="center" vertical="center" wrapText="true"/>
    </xf>
    <xf numFmtId="178" fontId="8" fillId="0" borderId="1" xfId="0" applyNumberFormat="true" applyFont="true" applyFill="true" applyBorder="true" applyAlignment="true">
      <alignment horizontal="center" vertical="center" wrapText="true"/>
    </xf>
    <xf numFmtId="180" fontId="8" fillId="0" borderId="1" xfId="0" applyNumberFormat="true" applyFont="true" applyFill="true" applyBorder="true" applyAlignment="true">
      <alignment horizontal="center" vertical="center" wrapText="true"/>
    </xf>
    <xf numFmtId="178" fontId="8" fillId="0" borderId="1" xfId="0" applyNumberFormat="true" applyFont="true" applyFill="true" applyBorder="true" applyAlignment="true">
      <alignment vertical="center" wrapText="true"/>
    </xf>
    <xf numFmtId="178" fontId="9" fillId="0" borderId="1" xfId="0" applyNumberFormat="true" applyFont="true" applyFill="true" applyBorder="true" applyAlignment="true">
      <alignment vertical="center" wrapText="true"/>
    </xf>
    <xf numFmtId="180" fontId="9" fillId="0" borderId="1" xfId="0" applyNumberFormat="true" applyFont="true" applyFill="true" applyBorder="true" applyAlignment="true">
      <alignment horizontal="center" vertical="center" wrapText="true"/>
    </xf>
    <xf numFmtId="0" fontId="9" fillId="0" borderId="1" xfId="0" applyNumberFormat="true" applyFont="true" applyFill="true" applyBorder="true" applyAlignment="true">
      <alignment vertical="center" wrapText="true"/>
    </xf>
    <xf numFmtId="0" fontId="9" fillId="0" borderId="2" xfId="0" applyNumberFormat="true" applyFont="true" applyFill="true" applyBorder="true" applyAlignment="true">
      <alignment horizontal="center" vertical="center" wrapText="true"/>
    </xf>
    <xf numFmtId="0" fontId="9" fillId="0" borderId="3" xfId="0" applyNumberFormat="true" applyFont="true" applyFill="true" applyBorder="true" applyAlignment="true">
      <alignment horizontal="center" vertical="center" wrapText="true"/>
    </xf>
    <xf numFmtId="0" fontId="9" fillId="0" borderId="4" xfId="0" applyNumberFormat="true" applyFont="true" applyFill="true" applyBorder="true" applyAlignment="true">
      <alignment vertical="center" wrapText="true"/>
    </xf>
    <xf numFmtId="178" fontId="9" fillId="0" borderId="2" xfId="0" applyNumberFormat="true" applyFont="true" applyFill="true" applyBorder="true" applyAlignment="true">
      <alignment horizontal="center" vertical="center" wrapText="true"/>
    </xf>
    <xf numFmtId="178" fontId="9" fillId="0" borderId="4" xfId="0" applyNumberFormat="true" applyFont="true" applyFill="true" applyBorder="true" applyAlignment="true">
      <alignment horizontal="center" vertical="center" wrapText="true"/>
    </xf>
    <xf numFmtId="0" fontId="10" fillId="0" borderId="1" xfId="0" applyFont="true" applyBorder="true" applyAlignment="true">
      <alignment horizontal="justify" vertical="center"/>
    </xf>
    <xf numFmtId="7" fontId="9" fillId="0" borderId="1" xfId="0" applyNumberFormat="true" applyFont="true" applyBorder="true" applyAlignment="true">
      <alignment horizontal="left" vertical="center" wrapText="true"/>
    </xf>
    <xf numFmtId="0" fontId="14" fillId="0" borderId="1" xfId="0" applyFont="true" applyFill="true" applyBorder="true" applyAlignment="true">
      <alignment horizontal="center" vertical="center" wrapText="true"/>
    </xf>
    <xf numFmtId="0" fontId="14" fillId="0" borderId="1" xfId="0" applyFont="true" applyFill="true" applyBorder="true" applyAlignment="true">
      <alignment horizontal="center" vertical="center"/>
    </xf>
    <xf numFmtId="181" fontId="14" fillId="0" borderId="1" xfId="0" applyNumberFormat="true" applyFont="true" applyFill="true" applyBorder="true" applyAlignment="true">
      <alignment horizontal="center" vertical="center" wrapText="true"/>
    </xf>
    <xf numFmtId="176" fontId="9" fillId="0" borderId="1" xfId="0" applyNumberFormat="true" applyFont="true" applyFill="true" applyBorder="true" applyAlignment="true">
      <alignment horizontal="left" vertical="center" wrapText="true"/>
    </xf>
    <xf numFmtId="57" fontId="9" fillId="0" borderId="1" xfId="0" applyNumberFormat="true" applyFont="true" applyBorder="true" applyAlignment="true">
      <alignment horizontal="center" vertical="center" wrapText="true"/>
    </xf>
    <xf numFmtId="178" fontId="9" fillId="0" borderId="3" xfId="0" applyNumberFormat="true" applyFont="true" applyFill="true" applyBorder="true" applyAlignment="true">
      <alignment horizontal="center" vertical="center" wrapText="true"/>
    </xf>
    <xf numFmtId="181" fontId="9" fillId="0" borderId="1" xfId="0" applyNumberFormat="true" applyFont="true" applyFill="true" applyBorder="true" applyAlignment="true">
      <alignment vertical="center" wrapText="true"/>
    </xf>
    <xf numFmtId="177" fontId="7" fillId="0" borderId="1" xfId="0" applyNumberFormat="true" applyFont="true" applyBorder="true" applyAlignment="true">
      <alignment horizontal="center" vertical="center"/>
    </xf>
  </cellXfs>
  <cellStyles count="50">
    <cellStyle name="常规" xfId="0" builtinId="0"/>
    <cellStyle name="60% - 强调文字颜色 6" xfId="1" builtinId="52"/>
    <cellStyle name="20% - 强调文字颜色 6" xfId="2" builtinId="50"/>
    <cellStyle name="输出" xfId="3" builtinId="21"/>
    <cellStyle name="检查单元格" xfId="4" builtinId="23"/>
    <cellStyle name="差" xfId="5" builtinId="27"/>
    <cellStyle name="常规 10 3" xfId="6"/>
    <cellStyle name="标题 1" xfId="7" builtinId="16"/>
    <cellStyle name="解释性文本" xfId="8" builtinId="53"/>
    <cellStyle name="标题 2" xfId="9" builtinId="17"/>
    <cellStyle name="40% - 强调文字颜色 5" xfId="10" builtinId="47"/>
    <cellStyle name="千位分隔[0]" xfId="11" builtinId="6"/>
    <cellStyle name="40% - 强调文字颜色 6" xfId="12" builtinId="51"/>
    <cellStyle name="超链接" xfId="13" builtinId="8"/>
    <cellStyle name="强调文字颜色 5" xfId="14" builtinId="45"/>
    <cellStyle name="标题 3" xfId="15" builtinId="18"/>
    <cellStyle name="汇总" xfId="16" builtinId="25"/>
    <cellStyle name="20% - 强调文字颜色 1" xfId="17" builtinId="30"/>
    <cellStyle name="40% - 强调文字颜色 1" xfId="18" builtinId="31"/>
    <cellStyle name="强调文字颜色 6" xfId="19" builtinId="49"/>
    <cellStyle name="千位分隔" xfId="20" builtinId="3"/>
    <cellStyle name="标题" xfId="21" builtinId="15"/>
    <cellStyle name="已访问的超链接" xfId="22" builtinId="9"/>
    <cellStyle name="40% - 强调文字颜色 4" xfId="23" builtinId="43"/>
    <cellStyle name="链接单元格" xfId="24" builtinId="24"/>
    <cellStyle name="标题 4" xfId="25" builtinId="19"/>
    <cellStyle name="20% - 强调文字颜色 2" xfId="26" builtinId="34"/>
    <cellStyle name="货币[0]" xfId="27" builtinId="7"/>
    <cellStyle name="警告文本" xfId="28" builtinId="11"/>
    <cellStyle name="40% - 强调文字颜色 2" xfId="29" builtinId="35"/>
    <cellStyle name="注释" xfId="30" builtinId="10"/>
    <cellStyle name="60% - 强调文字颜色 3" xfId="31" builtinId="40"/>
    <cellStyle name="好" xfId="32" builtinId="26"/>
    <cellStyle name="20% - 强调文字颜色 5" xfId="33" builtinId="46"/>
    <cellStyle name="适中" xfId="34" builtinId="28"/>
    <cellStyle name="计算" xfId="35" builtinId="22"/>
    <cellStyle name="强调文字颜色 1" xfId="36" builtinId="29"/>
    <cellStyle name="60% - 强调文字颜色 4" xfId="37" builtinId="44"/>
    <cellStyle name="60% - 强调文字颜色 1" xfId="38" builtinId="32"/>
    <cellStyle name="强调文字颜色 2" xfId="39" builtinId="33"/>
    <cellStyle name="60% - 强调文字颜色 5" xfId="40" builtinId="48"/>
    <cellStyle name="百分比" xfId="41" builtinId="5"/>
    <cellStyle name="60% - 强调文字颜色 2" xfId="42" builtinId="36"/>
    <cellStyle name="货币" xfId="43" builtinId="4"/>
    <cellStyle name="强调文字颜色 3" xfId="44" builtinId="37"/>
    <cellStyle name="20% - 强调文字颜色 3" xfId="45" builtinId="38"/>
    <cellStyle name="输入" xfId="46" builtinId="20"/>
    <cellStyle name="40% - 强调文字颜色 3" xfId="47" builtinId="39"/>
    <cellStyle name="强调文字颜色 4" xfId="48" builtinId="41"/>
    <cellStyle name="20% - 强调文字颜色 4" xfId="49" builtinId="4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310"/>
  <sheetViews>
    <sheetView tabSelected="1" workbookViewId="0">
      <pane ySplit="4" topLeftCell="A62" activePane="bottomLeft" state="frozen"/>
      <selection/>
      <selection pane="bottomLeft" activeCell="J19" sqref="J19"/>
    </sheetView>
  </sheetViews>
  <sheetFormatPr defaultColWidth="12.6333333333333" defaultRowHeight="39" customHeight="true"/>
  <cols>
    <col min="1" max="1" width="5" style="6" customWidth="true"/>
    <col min="2" max="2" width="10.5" style="6" customWidth="true"/>
    <col min="3" max="3" width="4.875" style="6" customWidth="true"/>
    <col min="4" max="4" width="34" style="6" customWidth="true"/>
    <col min="5" max="5" width="11.625" style="6" customWidth="true"/>
    <col min="6" max="6" width="15.75" style="6" customWidth="true"/>
    <col min="7" max="7" width="11.5" style="6" customWidth="true"/>
    <col min="8" max="8" width="14.375" style="6" customWidth="true"/>
    <col min="9" max="9" width="16.375" style="6" customWidth="true"/>
    <col min="10" max="10" width="17" style="6" customWidth="true"/>
    <col min="11" max="11" width="10.375" style="6" customWidth="true"/>
    <col min="12" max="13" width="10.125" style="6" customWidth="true"/>
    <col min="14" max="14" width="8.75" style="6" customWidth="true"/>
    <col min="15" max="15" width="7.625" style="7" customWidth="true"/>
    <col min="16" max="16" width="9.25" style="6" customWidth="true"/>
    <col min="17" max="16362" width="12.6333333333333" customWidth="true"/>
  </cols>
  <sheetData>
    <row r="1" s="1" customFormat="true" ht="21" customHeight="true" spans="1:15">
      <c r="A1" s="8" t="s">
        <v>0</v>
      </c>
      <c r="B1" s="9"/>
      <c r="C1" s="9"/>
      <c r="D1" s="9"/>
      <c r="O1" s="63"/>
    </row>
    <row r="2" s="2" customFormat="true" ht="30" customHeight="true" spans="1:16">
      <c r="A2" s="10" t="s">
        <v>1</v>
      </c>
      <c r="B2" s="10"/>
      <c r="C2" s="10"/>
      <c r="D2" s="10"/>
      <c r="E2" s="10"/>
      <c r="F2" s="10"/>
      <c r="G2" s="10"/>
      <c r="H2" s="10"/>
      <c r="I2" s="10"/>
      <c r="J2" s="10"/>
      <c r="K2" s="10"/>
      <c r="L2" s="10"/>
      <c r="M2" s="10"/>
      <c r="N2" s="10"/>
      <c r="O2" s="10"/>
      <c r="P2" s="10"/>
    </row>
    <row r="3" s="2" customFormat="true" ht="42" customHeight="true" spans="1:16">
      <c r="A3" s="11" t="s">
        <v>2</v>
      </c>
      <c r="B3" s="11" t="s">
        <v>3</v>
      </c>
      <c r="C3" s="11" t="s">
        <v>4</v>
      </c>
      <c r="D3" s="11" t="s">
        <v>5</v>
      </c>
      <c r="E3" s="11" t="s">
        <v>6</v>
      </c>
      <c r="F3" s="11" t="s">
        <v>7</v>
      </c>
      <c r="G3" s="11" t="s">
        <v>8</v>
      </c>
      <c r="H3" s="11" t="s">
        <v>9</v>
      </c>
      <c r="I3" s="11" t="s">
        <v>10</v>
      </c>
      <c r="J3" s="11" t="s">
        <v>11</v>
      </c>
      <c r="K3" s="11" t="s">
        <v>12</v>
      </c>
      <c r="L3" s="11" t="s">
        <v>13</v>
      </c>
      <c r="M3" s="11" t="s">
        <v>14</v>
      </c>
      <c r="N3" s="64" t="s">
        <v>15</v>
      </c>
      <c r="O3" s="65" t="s">
        <v>16</v>
      </c>
      <c r="P3" s="65" t="s">
        <v>17</v>
      </c>
    </row>
    <row r="4" s="2" customFormat="true" ht="24" customHeight="true" spans="1:16">
      <c r="A4" s="11"/>
      <c r="B4" s="11" t="s">
        <v>18</v>
      </c>
      <c r="C4" s="11"/>
      <c r="D4" s="12"/>
      <c r="E4" s="33">
        <f>E5+E27+E79+E90</f>
        <v>111096.524088</v>
      </c>
      <c r="F4" s="33">
        <f>F5+F27+F79+F90</f>
        <v>94811.636988</v>
      </c>
      <c r="G4" s="33">
        <f>G5+G27+G79+G90</f>
        <v>16284.8871</v>
      </c>
      <c r="H4" s="34"/>
      <c r="I4" s="49"/>
      <c r="J4" s="12"/>
      <c r="K4" s="12"/>
      <c r="L4" s="12"/>
      <c r="M4" s="66">
        <f>M5+M27+M90</f>
        <v>1048828</v>
      </c>
      <c r="N4" s="66">
        <f>N5+N27+N90</f>
        <v>320996</v>
      </c>
      <c r="O4" s="67"/>
      <c r="P4" s="67"/>
    </row>
    <row r="5" s="2" customFormat="true" ht="29" customHeight="true" spans="1:16">
      <c r="A5" s="13" t="s">
        <v>19</v>
      </c>
      <c r="B5" s="13" t="s">
        <v>20</v>
      </c>
      <c r="C5" s="13" t="s">
        <v>21</v>
      </c>
      <c r="D5" s="13"/>
      <c r="E5" s="35">
        <f>E6+E9+E18+E24</f>
        <v>17943.835435</v>
      </c>
      <c r="F5" s="35">
        <f>F6+F9+F18+F24</f>
        <v>15057.948335</v>
      </c>
      <c r="G5" s="35">
        <f>G6+G9+G18+G24</f>
        <v>2885.8871</v>
      </c>
      <c r="H5" s="36"/>
      <c r="I5" s="35"/>
      <c r="J5" s="13"/>
      <c r="K5" s="13"/>
      <c r="L5" s="13"/>
      <c r="M5" s="13">
        <f>M6+M9+M18+M24</f>
        <v>358483</v>
      </c>
      <c r="N5" s="13">
        <f>N6+N9+N18+N24</f>
        <v>80606</v>
      </c>
      <c r="O5" s="68"/>
      <c r="P5" s="68"/>
    </row>
    <row r="6" s="2" customFormat="true" ht="24" customHeight="true" spans="1:16">
      <c r="A6" s="13" t="s">
        <v>22</v>
      </c>
      <c r="B6" s="13" t="s">
        <v>23</v>
      </c>
      <c r="C6" s="13" t="s">
        <v>24</v>
      </c>
      <c r="D6" s="13"/>
      <c r="E6" s="35">
        <f>E7+E8</f>
        <v>3049.9</v>
      </c>
      <c r="F6" s="35">
        <f>F7+F8</f>
        <v>3049.9</v>
      </c>
      <c r="G6" s="35">
        <f>G7+G8</f>
        <v>0</v>
      </c>
      <c r="H6" s="37"/>
      <c r="I6" s="43"/>
      <c r="J6" s="19"/>
      <c r="K6" s="19"/>
      <c r="L6" s="19"/>
      <c r="M6" s="13">
        <f>M7+M8</f>
        <v>24710</v>
      </c>
      <c r="N6" s="13">
        <f>N7+N8</f>
        <v>3803</v>
      </c>
      <c r="O6" s="68"/>
      <c r="P6" s="68"/>
    </row>
    <row r="7" s="3" customFormat="true" ht="77" customHeight="true" spans="1:16">
      <c r="A7" s="14">
        <v>1</v>
      </c>
      <c r="B7" s="14" t="s">
        <v>25</v>
      </c>
      <c r="C7" s="14" t="s">
        <v>26</v>
      </c>
      <c r="D7" s="14" t="s">
        <v>27</v>
      </c>
      <c r="E7" s="38">
        <v>49.9</v>
      </c>
      <c r="F7" s="38">
        <v>49.9</v>
      </c>
      <c r="G7" s="38">
        <v>0</v>
      </c>
      <c r="H7" s="39" t="s">
        <v>28</v>
      </c>
      <c r="I7" s="38" t="s">
        <v>29</v>
      </c>
      <c r="J7" s="14" t="s">
        <v>30</v>
      </c>
      <c r="K7" s="14" t="s">
        <v>31</v>
      </c>
      <c r="L7" s="50">
        <v>45108</v>
      </c>
      <c r="M7" s="14">
        <v>11298</v>
      </c>
      <c r="N7" s="14">
        <v>2235</v>
      </c>
      <c r="O7" s="69" t="s">
        <v>32</v>
      </c>
      <c r="P7" s="69" t="s">
        <v>33</v>
      </c>
    </row>
    <row r="8" s="3" customFormat="true" ht="119" customHeight="true" spans="1:16">
      <c r="A8" s="14">
        <v>2</v>
      </c>
      <c r="B8" s="15" t="s">
        <v>34</v>
      </c>
      <c r="C8" s="14" t="s">
        <v>35</v>
      </c>
      <c r="D8" s="16" t="s">
        <v>36</v>
      </c>
      <c r="E8" s="40">
        <v>3000</v>
      </c>
      <c r="F8" s="40">
        <v>3000</v>
      </c>
      <c r="G8" s="40">
        <v>0</v>
      </c>
      <c r="H8" s="39" t="s">
        <v>37</v>
      </c>
      <c r="I8" s="51" t="s">
        <v>38</v>
      </c>
      <c r="J8" s="52" t="s">
        <v>39</v>
      </c>
      <c r="K8" s="52" t="s">
        <v>40</v>
      </c>
      <c r="L8" s="50">
        <v>45200</v>
      </c>
      <c r="M8" s="14">
        <v>13412</v>
      </c>
      <c r="N8" s="70">
        <v>1568</v>
      </c>
      <c r="O8" s="71"/>
      <c r="P8" s="69"/>
    </row>
    <row r="9" s="2" customFormat="true" ht="40" customHeight="true" spans="1:16">
      <c r="A9" s="13" t="s">
        <v>41</v>
      </c>
      <c r="B9" s="17" t="s">
        <v>42</v>
      </c>
      <c r="C9" s="13" t="s">
        <v>24</v>
      </c>
      <c r="D9" s="18"/>
      <c r="E9" s="41">
        <f>E10+E11+E12+E13+E14+E15+E16+E17</f>
        <v>10469.86</v>
      </c>
      <c r="F9" s="35">
        <f>F10+F11+F12+F13+F14+F15+F16+F17</f>
        <v>8420.26</v>
      </c>
      <c r="G9" s="41">
        <f>G10+G11+G12+G13+G14+G15+G16+G17</f>
        <v>2049.6</v>
      </c>
      <c r="H9" s="42"/>
      <c r="I9" s="53"/>
      <c r="J9" s="20"/>
      <c r="K9" s="53"/>
      <c r="L9" s="54"/>
      <c r="M9" s="29">
        <f>M10+M11+M12+M13+M14+M15+M16+M17</f>
        <v>323127</v>
      </c>
      <c r="N9" s="29">
        <f>N10+N11+N12+N13+N14+N15+N16+N17</f>
        <v>67991</v>
      </c>
      <c r="O9" s="43"/>
      <c r="P9" s="72"/>
    </row>
    <row r="10" s="4" customFormat="true" ht="67" customHeight="true" spans="1:16">
      <c r="A10" s="19">
        <v>3</v>
      </c>
      <c r="B10" s="19" t="s">
        <v>43</v>
      </c>
      <c r="C10" s="19" t="s">
        <v>26</v>
      </c>
      <c r="D10" s="20" t="s">
        <v>44</v>
      </c>
      <c r="E10" s="43">
        <v>3624.86</v>
      </c>
      <c r="F10" s="38">
        <v>3624.86</v>
      </c>
      <c r="G10" s="44">
        <v>0</v>
      </c>
      <c r="H10" s="42" t="s">
        <v>45</v>
      </c>
      <c r="I10" s="53" t="s">
        <v>46</v>
      </c>
      <c r="J10" s="20" t="s">
        <v>47</v>
      </c>
      <c r="K10" s="53" t="s">
        <v>48</v>
      </c>
      <c r="L10" s="54">
        <v>45200</v>
      </c>
      <c r="M10" s="21">
        <v>89256</v>
      </c>
      <c r="N10" s="73">
        <v>12564</v>
      </c>
      <c r="O10" s="43" t="s">
        <v>49</v>
      </c>
      <c r="P10" s="68" t="s">
        <v>50</v>
      </c>
    </row>
    <row r="11" s="4" customFormat="true" ht="166" customHeight="true" spans="1:16">
      <c r="A11" s="21">
        <v>4</v>
      </c>
      <c r="B11" s="19" t="s">
        <v>51</v>
      </c>
      <c r="C11" s="21" t="s">
        <v>26</v>
      </c>
      <c r="D11" s="20" t="s">
        <v>52</v>
      </c>
      <c r="E11" s="43">
        <v>1649</v>
      </c>
      <c r="F11" s="40">
        <v>1649</v>
      </c>
      <c r="G11" s="44">
        <v>0</v>
      </c>
      <c r="H11" s="42" t="s">
        <v>28</v>
      </c>
      <c r="I11" s="53" t="s">
        <v>53</v>
      </c>
      <c r="J11" s="53" t="s">
        <v>54</v>
      </c>
      <c r="K11" s="53" t="s">
        <v>55</v>
      </c>
      <c r="L11" s="54">
        <v>45200</v>
      </c>
      <c r="M11" s="19">
        <v>35697</v>
      </c>
      <c r="N11" s="19">
        <v>9845</v>
      </c>
      <c r="O11" s="43"/>
      <c r="P11" s="68"/>
    </row>
    <row r="12" s="4" customFormat="true" ht="92" customHeight="true" spans="1:16">
      <c r="A12" s="21">
        <v>5</v>
      </c>
      <c r="B12" s="19" t="s">
        <v>56</v>
      </c>
      <c r="C12" s="21" t="s">
        <v>26</v>
      </c>
      <c r="D12" s="20" t="s">
        <v>57</v>
      </c>
      <c r="E12" s="43">
        <v>628</v>
      </c>
      <c r="F12" s="38">
        <v>628</v>
      </c>
      <c r="G12" s="44">
        <v>0</v>
      </c>
      <c r="H12" s="42" t="s">
        <v>28</v>
      </c>
      <c r="I12" s="53" t="s">
        <v>58</v>
      </c>
      <c r="J12" s="53" t="s">
        <v>59</v>
      </c>
      <c r="K12" s="53" t="s">
        <v>55</v>
      </c>
      <c r="L12" s="54">
        <v>45200</v>
      </c>
      <c r="M12" s="19">
        <v>12605</v>
      </c>
      <c r="N12" s="19">
        <v>3621</v>
      </c>
      <c r="O12" s="43"/>
      <c r="P12" s="68"/>
    </row>
    <row r="13" s="4" customFormat="true" ht="75" customHeight="true" spans="1:16">
      <c r="A13" s="21">
        <v>6</v>
      </c>
      <c r="B13" s="19" t="s">
        <v>60</v>
      </c>
      <c r="C13" s="21" t="s">
        <v>35</v>
      </c>
      <c r="D13" s="20" t="s">
        <v>61</v>
      </c>
      <c r="E13" s="43">
        <v>600</v>
      </c>
      <c r="F13" s="40">
        <v>500</v>
      </c>
      <c r="G13" s="44">
        <v>100</v>
      </c>
      <c r="H13" s="42" t="s">
        <v>28</v>
      </c>
      <c r="I13" s="53" t="s">
        <v>62</v>
      </c>
      <c r="J13" s="53" t="s">
        <v>63</v>
      </c>
      <c r="K13" s="53" t="s">
        <v>55</v>
      </c>
      <c r="L13" s="54" t="s">
        <v>64</v>
      </c>
      <c r="M13" s="19">
        <v>126532</v>
      </c>
      <c r="N13" s="19">
        <v>35233</v>
      </c>
      <c r="O13" s="43" t="s">
        <v>49</v>
      </c>
      <c r="P13" s="68" t="s">
        <v>50</v>
      </c>
    </row>
    <row r="14" s="4" customFormat="true" ht="69" customHeight="true" spans="1:16">
      <c r="A14" s="21">
        <v>7</v>
      </c>
      <c r="B14" s="19" t="s">
        <v>65</v>
      </c>
      <c r="C14" s="21" t="s">
        <v>35</v>
      </c>
      <c r="D14" s="20" t="s">
        <v>66</v>
      </c>
      <c r="E14" s="43">
        <v>2374</v>
      </c>
      <c r="F14" s="43">
        <v>618.4</v>
      </c>
      <c r="G14" s="44">
        <v>1755.6</v>
      </c>
      <c r="H14" s="42" t="s">
        <v>28</v>
      </c>
      <c r="I14" s="53" t="s">
        <v>67</v>
      </c>
      <c r="J14" s="53" t="s">
        <v>68</v>
      </c>
      <c r="K14" s="53" t="s">
        <v>55</v>
      </c>
      <c r="L14" s="54" t="s">
        <v>69</v>
      </c>
      <c r="M14" s="19">
        <v>56000</v>
      </c>
      <c r="N14" s="19">
        <v>6120</v>
      </c>
      <c r="O14" s="43"/>
      <c r="P14" s="68"/>
    </row>
    <row r="15" s="4" customFormat="true" ht="95" customHeight="true" spans="1:16">
      <c r="A15" s="21">
        <v>8</v>
      </c>
      <c r="B15" s="19" t="s">
        <v>70</v>
      </c>
      <c r="C15" s="21" t="s">
        <v>35</v>
      </c>
      <c r="D15" s="20" t="s">
        <v>71</v>
      </c>
      <c r="E15" s="43">
        <v>794</v>
      </c>
      <c r="F15" s="40">
        <v>600</v>
      </c>
      <c r="G15" s="44">
        <v>194</v>
      </c>
      <c r="H15" s="42" t="s">
        <v>28</v>
      </c>
      <c r="I15" s="53" t="s">
        <v>72</v>
      </c>
      <c r="J15" s="23" t="s">
        <v>73</v>
      </c>
      <c r="K15" s="53" t="s">
        <v>55</v>
      </c>
      <c r="L15" s="54" t="s">
        <v>69</v>
      </c>
      <c r="M15" s="19">
        <v>2400</v>
      </c>
      <c r="N15" s="19">
        <v>480</v>
      </c>
      <c r="O15" s="43"/>
      <c r="P15" s="68"/>
    </row>
    <row r="16" s="4" customFormat="true" ht="124" customHeight="true" spans="1:16">
      <c r="A16" s="21">
        <v>9</v>
      </c>
      <c r="B16" s="22" t="s">
        <v>74</v>
      </c>
      <c r="C16" s="21" t="s">
        <v>35</v>
      </c>
      <c r="D16" s="23" t="s">
        <v>75</v>
      </c>
      <c r="E16" s="43">
        <v>400</v>
      </c>
      <c r="F16" s="38">
        <v>400</v>
      </c>
      <c r="G16" s="45">
        <v>0</v>
      </c>
      <c r="H16" s="37" t="s">
        <v>76</v>
      </c>
      <c r="I16" s="53" t="s">
        <v>77</v>
      </c>
      <c r="J16" s="23" t="s">
        <v>78</v>
      </c>
      <c r="K16" s="53" t="s">
        <v>79</v>
      </c>
      <c r="L16" s="54">
        <v>45200</v>
      </c>
      <c r="M16" s="19">
        <v>312</v>
      </c>
      <c r="N16" s="19">
        <v>59</v>
      </c>
      <c r="O16" s="43" t="s">
        <v>80</v>
      </c>
      <c r="P16" s="68" t="s">
        <v>81</v>
      </c>
    </row>
    <row r="17" s="4" customFormat="true" ht="130" customHeight="true" spans="1:16">
      <c r="A17" s="21">
        <v>10</v>
      </c>
      <c r="B17" s="22" t="s">
        <v>82</v>
      </c>
      <c r="C17" s="21" t="s">
        <v>35</v>
      </c>
      <c r="D17" s="23" t="s">
        <v>83</v>
      </c>
      <c r="E17" s="43">
        <v>400</v>
      </c>
      <c r="F17" s="40">
        <v>400</v>
      </c>
      <c r="G17" s="45">
        <v>0</v>
      </c>
      <c r="H17" s="37" t="s">
        <v>76</v>
      </c>
      <c r="I17" s="53" t="s">
        <v>84</v>
      </c>
      <c r="J17" s="23" t="s">
        <v>85</v>
      </c>
      <c r="K17" s="53" t="s">
        <v>79</v>
      </c>
      <c r="L17" s="54">
        <v>45200</v>
      </c>
      <c r="M17" s="19">
        <v>325</v>
      </c>
      <c r="N17" s="19">
        <v>69</v>
      </c>
      <c r="O17" s="43" t="s">
        <v>86</v>
      </c>
      <c r="P17" s="68" t="s">
        <v>87</v>
      </c>
    </row>
    <row r="18" s="2" customFormat="true" ht="35" customHeight="true" spans="1:16">
      <c r="A18" s="13" t="s">
        <v>88</v>
      </c>
      <c r="B18" s="17" t="s">
        <v>89</v>
      </c>
      <c r="C18" s="13" t="s">
        <v>24</v>
      </c>
      <c r="D18" s="24"/>
      <c r="E18" s="41">
        <f>E19+E20+E21+E22+E23</f>
        <v>2399.275435</v>
      </c>
      <c r="F18" s="35">
        <f>F19+F20+F21+F22+F23</f>
        <v>1562.988335</v>
      </c>
      <c r="G18" s="41">
        <f>G19+G20+G21+G22+G23</f>
        <v>836.2871</v>
      </c>
      <c r="H18" s="42"/>
      <c r="I18" s="53"/>
      <c r="J18" s="53"/>
      <c r="K18" s="53"/>
      <c r="L18" s="55"/>
      <c r="M18" s="13">
        <f>SUM(M19:M23)</f>
        <v>7728</v>
      </c>
      <c r="N18" s="13">
        <f>SUM(N19:N23)</f>
        <v>5894</v>
      </c>
      <c r="O18" s="43"/>
      <c r="P18" s="68"/>
    </row>
    <row r="19" s="2" customFormat="true" ht="147" customHeight="true" spans="1:16">
      <c r="A19" s="19">
        <v>11</v>
      </c>
      <c r="B19" s="25" t="s">
        <v>90</v>
      </c>
      <c r="C19" s="19" t="s">
        <v>26</v>
      </c>
      <c r="D19" s="24" t="s">
        <v>91</v>
      </c>
      <c r="E19" s="46">
        <v>165.731081</v>
      </c>
      <c r="F19" s="38">
        <v>165.731081</v>
      </c>
      <c r="G19" s="45">
        <v>0</v>
      </c>
      <c r="H19" s="42" t="s">
        <v>76</v>
      </c>
      <c r="I19" s="53" t="s">
        <v>92</v>
      </c>
      <c r="J19" s="56" t="s">
        <v>93</v>
      </c>
      <c r="K19" s="53" t="s">
        <v>79</v>
      </c>
      <c r="L19" s="54">
        <v>45109</v>
      </c>
      <c r="M19" s="19">
        <v>1526</v>
      </c>
      <c r="N19" s="73">
        <v>456</v>
      </c>
      <c r="O19" s="21" t="s">
        <v>94</v>
      </c>
      <c r="P19" s="21" t="s">
        <v>95</v>
      </c>
    </row>
    <row r="20" s="3" customFormat="true" ht="80" customHeight="true" spans="1:16">
      <c r="A20" s="19">
        <v>12</v>
      </c>
      <c r="B20" s="25" t="s">
        <v>96</v>
      </c>
      <c r="C20" s="19" t="s">
        <v>26</v>
      </c>
      <c r="D20" s="24" t="s">
        <v>97</v>
      </c>
      <c r="E20" s="46">
        <v>306.544354</v>
      </c>
      <c r="F20" s="40">
        <v>306.544354</v>
      </c>
      <c r="G20" s="45">
        <v>0</v>
      </c>
      <c r="H20" s="42" t="s">
        <v>76</v>
      </c>
      <c r="I20" s="53" t="s">
        <v>98</v>
      </c>
      <c r="J20" s="20" t="s">
        <v>99</v>
      </c>
      <c r="K20" s="53" t="s">
        <v>79</v>
      </c>
      <c r="L20" s="54">
        <v>45108</v>
      </c>
      <c r="M20" s="19">
        <v>1089</v>
      </c>
      <c r="N20" s="73">
        <v>325</v>
      </c>
      <c r="O20" s="21" t="s">
        <v>94</v>
      </c>
      <c r="P20" s="21" t="s">
        <v>95</v>
      </c>
    </row>
    <row r="21" s="3" customFormat="true" ht="142" customHeight="true" spans="1:16">
      <c r="A21" s="19">
        <v>13</v>
      </c>
      <c r="B21" s="25" t="s">
        <v>100</v>
      </c>
      <c r="C21" s="19" t="s">
        <v>35</v>
      </c>
      <c r="D21" s="24" t="s">
        <v>101</v>
      </c>
      <c r="E21" s="46">
        <v>939</v>
      </c>
      <c r="F21" s="38">
        <v>500</v>
      </c>
      <c r="G21" s="45">
        <f>E21-F21</f>
        <v>439</v>
      </c>
      <c r="H21" s="42" t="s">
        <v>102</v>
      </c>
      <c r="I21" s="53" t="s">
        <v>103</v>
      </c>
      <c r="J21" s="19" t="s">
        <v>104</v>
      </c>
      <c r="K21" s="53" t="s">
        <v>79</v>
      </c>
      <c r="L21" s="54" t="s">
        <v>105</v>
      </c>
      <c r="M21" s="21">
        <v>2689</v>
      </c>
      <c r="N21" s="73">
        <v>2689</v>
      </c>
      <c r="O21" s="21"/>
      <c r="P21" s="21"/>
    </row>
    <row r="22" s="3" customFormat="true" ht="147" customHeight="true" spans="1:16">
      <c r="A22" s="19">
        <v>14</v>
      </c>
      <c r="B22" s="25" t="s">
        <v>106</v>
      </c>
      <c r="C22" s="19" t="s">
        <v>35</v>
      </c>
      <c r="D22" s="24" t="s">
        <v>107</v>
      </c>
      <c r="E22" s="46">
        <v>488</v>
      </c>
      <c r="F22" s="40">
        <v>300.7129</v>
      </c>
      <c r="G22" s="45">
        <f>E22-F22</f>
        <v>187.2871</v>
      </c>
      <c r="H22" s="42" t="s">
        <v>108</v>
      </c>
      <c r="I22" s="53" t="s">
        <v>109</v>
      </c>
      <c r="J22" s="19" t="s">
        <v>110</v>
      </c>
      <c r="K22" s="53" t="s">
        <v>79</v>
      </c>
      <c r="L22" s="54" t="s">
        <v>105</v>
      </c>
      <c r="M22" s="21">
        <v>1896</v>
      </c>
      <c r="N22" s="73">
        <v>1896</v>
      </c>
      <c r="O22" s="21"/>
      <c r="P22" s="21"/>
    </row>
    <row r="23" s="3" customFormat="true" ht="62" customHeight="true" spans="1:16">
      <c r="A23" s="19">
        <v>15</v>
      </c>
      <c r="B23" s="25" t="s">
        <v>111</v>
      </c>
      <c r="C23" s="19" t="s">
        <v>35</v>
      </c>
      <c r="D23" s="24" t="s">
        <v>112</v>
      </c>
      <c r="E23" s="46">
        <v>500</v>
      </c>
      <c r="F23" s="38">
        <v>290</v>
      </c>
      <c r="G23" s="45">
        <v>210</v>
      </c>
      <c r="H23" s="42" t="s">
        <v>113</v>
      </c>
      <c r="I23" s="53" t="s">
        <v>114</v>
      </c>
      <c r="J23" s="19" t="s">
        <v>115</v>
      </c>
      <c r="K23" s="53" t="s">
        <v>79</v>
      </c>
      <c r="L23" s="54" t="s">
        <v>116</v>
      </c>
      <c r="M23" s="21">
        <v>528</v>
      </c>
      <c r="N23" s="73">
        <v>528</v>
      </c>
      <c r="O23" s="21"/>
      <c r="P23" s="21"/>
    </row>
    <row r="24" s="2" customFormat="true" ht="48" customHeight="true" spans="1:16">
      <c r="A24" s="13" t="s">
        <v>117</v>
      </c>
      <c r="B24" s="17" t="s">
        <v>118</v>
      </c>
      <c r="C24" s="13" t="s">
        <v>24</v>
      </c>
      <c r="D24" s="18"/>
      <c r="E24" s="41">
        <f>E25+E26</f>
        <v>2024.8</v>
      </c>
      <c r="F24" s="35">
        <f>F25+F26</f>
        <v>2024.8</v>
      </c>
      <c r="G24" s="41">
        <f>G25+G26</f>
        <v>0</v>
      </c>
      <c r="H24" s="30"/>
      <c r="I24" s="57"/>
      <c r="J24" s="13"/>
      <c r="K24" s="57"/>
      <c r="L24" s="58"/>
      <c r="M24" s="29">
        <f>M25+M26</f>
        <v>2918</v>
      </c>
      <c r="N24" s="29">
        <f>N25+N26</f>
        <v>2918</v>
      </c>
      <c r="O24" s="29"/>
      <c r="P24" s="29"/>
    </row>
    <row r="25" s="2" customFormat="true" ht="99" customHeight="true" spans="1:16">
      <c r="A25" s="19">
        <v>16</v>
      </c>
      <c r="B25" s="25" t="s">
        <v>119</v>
      </c>
      <c r="C25" s="19" t="s">
        <v>26</v>
      </c>
      <c r="D25" s="24" t="s">
        <v>120</v>
      </c>
      <c r="E25" s="46">
        <v>1824.8</v>
      </c>
      <c r="F25" s="38">
        <v>1824.8</v>
      </c>
      <c r="G25" s="46">
        <v>0</v>
      </c>
      <c r="H25" s="42" t="s">
        <v>28</v>
      </c>
      <c r="I25" s="53" t="s">
        <v>121</v>
      </c>
      <c r="J25" s="19" t="s">
        <v>122</v>
      </c>
      <c r="K25" s="53" t="s">
        <v>123</v>
      </c>
      <c r="L25" s="54">
        <v>45108</v>
      </c>
      <c r="M25" s="21">
        <v>2365</v>
      </c>
      <c r="N25" s="73">
        <v>2365</v>
      </c>
      <c r="O25" s="21" t="s">
        <v>124</v>
      </c>
      <c r="P25" s="21" t="s">
        <v>125</v>
      </c>
    </row>
    <row r="26" s="2" customFormat="true" ht="106" customHeight="true" spans="1:16">
      <c r="A26" s="19">
        <v>17</v>
      </c>
      <c r="B26" s="25" t="s">
        <v>126</v>
      </c>
      <c r="C26" s="19" t="s">
        <v>35</v>
      </c>
      <c r="D26" s="24" t="s">
        <v>127</v>
      </c>
      <c r="E26" s="46">
        <v>200</v>
      </c>
      <c r="F26" s="40">
        <v>200</v>
      </c>
      <c r="G26" s="45">
        <v>0</v>
      </c>
      <c r="H26" s="37" t="s">
        <v>28</v>
      </c>
      <c r="I26" s="53" t="s">
        <v>121</v>
      </c>
      <c r="J26" s="19" t="s">
        <v>122</v>
      </c>
      <c r="K26" s="53" t="s">
        <v>123</v>
      </c>
      <c r="L26" s="54">
        <v>45231</v>
      </c>
      <c r="M26" s="21">
        <v>553</v>
      </c>
      <c r="N26" s="73">
        <v>553</v>
      </c>
      <c r="O26" s="21" t="s">
        <v>124</v>
      </c>
      <c r="P26" s="21" t="s">
        <v>125</v>
      </c>
    </row>
    <row r="27" s="2" customFormat="true" ht="30" customHeight="true" spans="1:16">
      <c r="A27" s="26" t="s">
        <v>128</v>
      </c>
      <c r="B27" s="17" t="s">
        <v>129</v>
      </c>
      <c r="C27" s="27"/>
      <c r="D27" s="28"/>
      <c r="E27" s="47">
        <f>E28+E39+E46+E57+E62+E64+E68+E70+E74+E77</f>
        <v>39537.119411</v>
      </c>
      <c r="F27" s="47">
        <f>F28+F39+F46+F57+F62+F64+F68+F70+F74+F77</f>
        <v>39037.119411</v>
      </c>
      <c r="G27" s="47">
        <f>G28+G39+G46+G57+G62+G64+G68+G70+G74+G77</f>
        <v>500</v>
      </c>
      <c r="H27" s="42"/>
      <c r="I27" s="42"/>
      <c r="J27" s="20"/>
      <c r="K27" s="20"/>
      <c r="L27" s="54"/>
      <c r="M27" s="13">
        <f>M28+M39+M46+M57+M62+M64+M68+M70+M74+M77</f>
        <v>668262</v>
      </c>
      <c r="N27" s="13">
        <f>N28+N39+N46+N57+N62+N64+N68+N70+N74+N77</f>
        <v>222661</v>
      </c>
      <c r="O27" s="13"/>
      <c r="P27" s="74"/>
    </row>
    <row r="28" s="2" customFormat="true" ht="40" customHeight="true" spans="1:16">
      <c r="A28" s="13" t="s">
        <v>22</v>
      </c>
      <c r="B28" s="29" t="s">
        <v>130</v>
      </c>
      <c r="C28" s="13" t="s">
        <v>24</v>
      </c>
      <c r="D28" s="30"/>
      <c r="E28" s="35">
        <f>E29+E30+E31+E32+E33+E34+E35+E36+E37+E38</f>
        <v>13555.218816</v>
      </c>
      <c r="F28" s="35">
        <f>F29+F30+F31+F32+F33+F34+F35+F36+F37+F38</f>
        <v>13555.218816</v>
      </c>
      <c r="G28" s="35">
        <f>G29+G30+G31+G32+G33+G34+G35+G36+G37+G38</f>
        <v>0</v>
      </c>
      <c r="H28" s="42"/>
      <c r="I28" s="53"/>
      <c r="J28" s="20"/>
      <c r="K28" s="20"/>
      <c r="L28" s="54"/>
      <c r="M28" s="13">
        <f>SUM(M29:M38)</f>
        <v>56390</v>
      </c>
      <c r="N28" s="13">
        <f>SUM(N29:N38)</f>
        <v>45266</v>
      </c>
      <c r="O28" s="21"/>
      <c r="P28" s="74"/>
    </row>
    <row r="29" s="2" customFormat="true" ht="82" customHeight="true" spans="1:16">
      <c r="A29" s="21">
        <v>18</v>
      </c>
      <c r="B29" s="25" t="s">
        <v>131</v>
      </c>
      <c r="C29" s="21" t="s">
        <v>35</v>
      </c>
      <c r="D29" s="24" t="s">
        <v>132</v>
      </c>
      <c r="E29" s="46">
        <v>4841.54</v>
      </c>
      <c r="F29" s="38">
        <v>4841.54</v>
      </c>
      <c r="G29" s="45">
        <v>0</v>
      </c>
      <c r="H29" s="37" t="s">
        <v>76</v>
      </c>
      <c r="I29" s="42" t="s">
        <v>133</v>
      </c>
      <c r="J29" s="54" t="s">
        <v>122</v>
      </c>
      <c r="K29" s="54" t="s">
        <v>134</v>
      </c>
      <c r="L29" s="54">
        <v>45231</v>
      </c>
      <c r="M29" s="19">
        <v>10223</v>
      </c>
      <c r="N29" s="19">
        <v>10223</v>
      </c>
      <c r="O29" s="75" t="s">
        <v>135</v>
      </c>
      <c r="P29" s="75" t="s">
        <v>136</v>
      </c>
    </row>
    <row r="30" s="2" customFormat="true" ht="135" customHeight="true" spans="1:16">
      <c r="A30" s="21">
        <v>19</v>
      </c>
      <c r="B30" s="25" t="s">
        <v>137</v>
      </c>
      <c r="C30" s="21" t="s">
        <v>35</v>
      </c>
      <c r="D30" s="31" t="s">
        <v>138</v>
      </c>
      <c r="E30" s="46">
        <v>2704</v>
      </c>
      <c r="F30" s="40">
        <v>2704</v>
      </c>
      <c r="G30" s="45">
        <v>0</v>
      </c>
      <c r="H30" s="37" t="s">
        <v>139</v>
      </c>
      <c r="I30" s="42" t="s">
        <v>140</v>
      </c>
      <c r="J30" s="54" t="s">
        <v>122</v>
      </c>
      <c r="K30" s="54" t="s">
        <v>141</v>
      </c>
      <c r="L30" s="54">
        <v>45231</v>
      </c>
      <c r="M30" s="19">
        <v>8925</v>
      </c>
      <c r="N30" s="19">
        <v>8925</v>
      </c>
      <c r="O30" s="76"/>
      <c r="P30" s="76"/>
    </row>
    <row r="31" s="4" customFormat="true" ht="203" customHeight="true" spans="1:16">
      <c r="A31" s="21">
        <v>20</v>
      </c>
      <c r="B31" s="19" t="s">
        <v>142</v>
      </c>
      <c r="C31" s="21" t="s">
        <v>35</v>
      </c>
      <c r="D31" s="20" t="s">
        <v>143</v>
      </c>
      <c r="E31" s="46">
        <v>130</v>
      </c>
      <c r="F31" s="38">
        <v>130</v>
      </c>
      <c r="G31" s="44">
        <v>0</v>
      </c>
      <c r="H31" s="37" t="s">
        <v>76</v>
      </c>
      <c r="I31" s="42" t="s">
        <v>144</v>
      </c>
      <c r="J31" s="54" t="s">
        <v>145</v>
      </c>
      <c r="K31" s="54" t="s">
        <v>146</v>
      </c>
      <c r="L31" s="54">
        <v>45231</v>
      </c>
      <c r="M31" s="19">
        <v>12624</v>
      </c>
      <c r="N31" s="19">
        <v>2624</v>
      </c>
      <c r="O31" s="77"/>
      <c r="P31" s="77"/>
    </row>
    <row r="32" s="4" customFormat="true" ht="177" customHeight="true" spans="1:16">
      <c r="A32" s="19">
        <v>21</v>
      </c>
      <c r="B32" s="19" t="s">
        <v>147</v>
      </c>
      <c r="C32" s="19" t="s">
        <v>26</v>
      </c>
      <c r="D32" s="20" t="s">
        <v>148</v>
      </c>
      <c r="E32" s="46">
        <v>300</v>
      </c>
      <c r="F32" s="40">
        <v>300</v>
      </c>
      <c r="G32" s="44">
        <v>0</v>
      </c>
      <c r="H32" s="37" t="s">
        <v>76</v>
      </c>
      <c r="I32" s="42" t="s">
        <v>149</v>
      </c>
      <c r="J32" s="19" t="s">
        <v>150</v>
      </c>
      <c r="K32" s="59" t="s">
        <v>151</v>
      </c>
      <c r="L32" s="54">
        <v>45108</v>
      </c>
      <c r="M32" s="19">
        <v>551</v>
      </c>
      <c r="N32" s="19">
        <v>191</v>
      </c>
      <c r="O32" s="21" t="s">
        <v>135</v>
      </c>
      <c r="P32" s="21" t="s">
        <v>136</v>
      </c>
    </row>
    <row r="33" s="4" customFormat="true" ht="170" customHeight="true" spans="1:16">
      <c r="A33" s="21">
        <v>22</v>
      </c>
      <c r="B33" s="19" t="s">
        <v>152</v>
      </c>
      <c r="C33" s="19" t="s">
        <v>35</v>
      </c>
      <c r="D33" s="20" t="s">
        <v>153</v>
      </c>
      <c r="E33" s="46">
        <v>535</v>
      </c>
      <c r="F33" s="38">
        <v>535</v>
      </c>
      <c r="G33" s="44">
        <v>0</v>
      </c>
      <c r="H33" s="37" t="s">
        <v>154</v>
      </c>
      <c r="I33" s="42" t="s">
        <v>155</v>
      </c>
      <c r="J33" s="19" t="s">
        <v>156</v>
      </c>
      <c r="K33" s="43" t="s">
        <v>157</v>
      </c>
      <c r="L33" s="54">
        <v>45231</v>
      </c>
      <c r="M33" s="19">
        <v>225</v>
      </c>
      <c r="N33" s="19">
        <v>68</v>
      </c>
      <c r="O33" s="21" t="s">
        <v>135</v>
      </c>
      <c r="P33" s="21" t="s">
        <v>136</v>
      </c>
    </row>
    <row r="34" s="4" customFormat="true" ht="233" customHeight="true" spans="1:16">
      <c r="A34" s="21">
        <v>23</v>
      </c>
      <c r="B34" s="19" t="s">
        <v>158</v>
      </c>
      <c r="C34" s="19" t="s">
        <v>26</v>
      </c>
      <c r="D34" s="20" t="s">
        <v>159</v>
      </c>
      <c r="E34" s="46">
        <v>114.678816</v>
      </c>
      <c r="F34" s="40">
        <v>114.678816</v>
      </c>
      <c r="G34" s="44">
        <v>0</v>
      </c>
      <c r="H34" s="37" t="s">
        <v>76</v>
      </c>
      <c r="I34" s="42" t="s">
        <v>160</v>
      </c>
      <c r="J34" s="20" t="s">
        <v>161</v>
      </c>
      <c r="K34" s="59" t="s">
        <v>162</v>
      </c>
      <c r="L34" s="54">
        <v>45108</v>
      </c>
      <c r="M34" s="19">
        <v>2691</v>
      </c>
      <c r="N34" s="19">
        <v>2691</v>
      </c>
      <c r="O34" s="68" t="s">
        <v>163</v>
      </c>
      <c r="P34" s="68" t="s">
        <v>164</v>
      </c>
    </row>
    <row r="35" s="4" customFormat="true" ht="182" customHeight="true" spans="1:16">
      <c r="A35" s="19">
        <v>24</v>
      </c>
      <c r="B35" s="19" t="s">
        <v>165</v>
      </c>
      <c r="C35" s="19" t="s">
        <v>35</v>
      </c>
      <c r="D35" s="20" t="s">
        <v>166</v>
      </c>
      <c r="E35" s="46">
        <v>2430</v>
      </c>
      <c r="F35" s="43">
        <v>2430</v>
      </c>
      <c r="G35" s="44">
        <v>0</v>
      </c>
      <c r="H35" s="37" t="s">
        <v>37</v>
      </c>
      <c r="I35" s="42" t="s">
        <v>167</v>
      </c>
      <c r="J35" s="19" t="s">
        <v>168</v>
      </c>
      <c r="K35" s="59" t="s">
        <v>169</v>
      </c>
      <c r="L35" s="54">
        <v>45231</v>
      </c>
      <c r="M35" s="19">
        <v>551</v>
      </c>
      <c r="N35" s="19">
        <v>551</v>
      </c>
      <c r="O35" s="74" t="s">
        <v>170</v>
      </c>
      <c r="P35" s="21" t="s">
        <v>171</v>
      </c>
    </row>
    <row r="36" s="4" customFormat="true" ht="80" customHeight="true" spans="1:16">
      <c r="A36" s="21">
        <v>25</v>
      </c>
      <c r="B36" s="19" t="s">
        <v>172</v>
      </c>
      <c r="C36" s="19" t="s">
        <v>35</v>
      </c>
      <c r="D36" s="20" t="s">
        <v>173</v>
      </c>
      <c r="E36" s="46">
        <v>1700</v>
      </c>
      <c r="F36" s="43">
        <v>1700</v>
      </c>
      <c r="G36" s="44">
        <v>0</v>
      </c>
      <c r="H36" s="37" t="s">
        <v>76</v>
      </c>
      <c r="I36" s="42" t="s">
        <v>133</v>
      </c>
      <c r="J36" s="54" t="s">
        <v>122</v>
      </c>
      <c r="K36" s="54" t="s">
        <v>174</v>
      </c>
      <c r="L36" s="54">
        <v>45231</v>
      </c>
      <c r="M36" s="19">
        <v>19825</v>
      </c>
      <c r="N36" s="19">
        <v>19825</v>
      </c>
      <c r="O36" s="72" t="s">
        <v>175</v>
      </c>
      <c r="P36" s="68" t="s">
        <v>136</v>
      </c>
    </row>
    <row r="37" s="4" customFormat="true" ht="157" customHeight="true" spans="1:16">
      <c r="A37" s="19">
        <v>26</v>
      </c>
      <c r="B37" s="19" t="s">
        <v>176</v>
      </c>
      <c r="C37" s="19" t="s">
        <v>35</v>
      </c>
      <c r="D37" s="20" t="s">
        <v>177</v>
      </c>
      <c r="E37" s="46">
        <v>400</v>
      </c>
      <c r="F37" s="43">
        <v>400</v>
      </c>
      <c r="G37" s="44">
        <v>0</v>
      </c>
      <c r="H37" s="37" t="s">
        <v>76</v>
      </c>
      <c r="I37" s="42" t="s">
        <v>178</v>
      </c>
      <c r="J37" s="54" t="s">
        <v>179</v>
      </c>
      <c r="K37" s="54" t="s">
        <v>79</v>
      </c>
      <c r="L37" s="54">
        <v>45200</v>
      </c>
      <c r="M37" s="19">
        <v>352</v>
      </c>
      <c r="N37" s="19">
        <v>56</v>
      </c>
      <c r="O37" s="68" t="s">
        <v>180</v>
      </c>
      <c r="P37" s="68" t="s">
        <v>181</v>
      </c>
    </row>
    <row r="38" s="4" customFormat="true" ht="103" customHeight="true" spans="1:16">
      <c r="A38" s="21">
        <v>27</v>
      </c>
      <c r="B38" s="19" t="s">
        <v>182</v>
      </c>
      <c r="C38" s="19" t="s">
        <v>35</v>
      </c>
      <c r="D38" s="20" t="s">
        <v>183</v>
      </c>
      <c r="E38" s="46">
        <v>400</v>
      </c>
      <c r="F38" s="43">
        <v>400</v>
      </c>
      <c r="G38" s="44">
        <v>0</v>
      </c>
      <c r="H38" s="37" t="s">
        <v>76</v>
      </c>
      <c r="I38" s="42" t="s">
        <v>184</v>
      </c>
      <c r="J38" s="54" t="s">
        <v>185</v>
      </c>
      <c r="K38" s="54" t="s">
        <v>79</v>
      </c>
      <c r="L38" s="54">
        <v>45200</v>
      </c>
      <c r="M38" s="19">
        <v>423</v>
      </c>
      <c r="N38" s="19">
        <v>112</v>
      </c>
      <c r="O38" s="68" t="s">
        <v>186</v>
      </c>
      <c r="P38" s="68" t="s">
        <v>187</v>
      </c>
    </row>
    <row r="39" s="4" customFormat="true" ht="47" customHeight="true" spans="1:16">
      <c r="A39" s="29" t="s">
        <v>41</v>
      </c>
      <c r="B39" s="17" t="s">
        <v>188</v>
      </c>
      <c r="C39" s="17" t="s">
        <v>24</v>
      </c>
      <c r="D39" s="18"/>
      <c r="E39" s="41">
        <f>E40+E41+E42+E43+E44+E45</f>
        <v>3355.9325</v>
      </c>
      <c r="F39" s="41">
        <f>F40+F41+F42+F43+F44+F45</f>
        <v>3355.9325</v>
      </c>
      <c r="G39" s="41">
        <f>G40+G41+G42+G43+G44+G45</f>
        <v>0</v>
      </c>
      <c r="H39" s="42"/>
      <c r="I39" s="42"/>
      <c r="J39" s="20"/>
      <c r="K39" s="60"/>
      <c r="L39" s="54"/>
      <c r="M39" s="13">
        <f>M40+M41+M42+M43+M44+M45</f>
        <v>102926</v>
      </c>
      <c r="N39" s="13">
        <f>N40+N41+N42+N43+N44+N45</f>
        <v>40587</v>
      </c>
      <c r="O39" s="68"/>
      <c r="P39" s="72"/>
    </row>
    <row r="40" s="2" customFormat="true" ht="104" customHeight="true" spans="1:16">
      <c r="A40" s="21">
        <v>28</v>
      </c>
      <c r="B40" s="25" t="s">
        <v>189</v>
      </c>
      <c r="C40" s="21" t="s">
        <v>35</v>
      </c>
      <c r="D40" s="24" t="s">
        <v>190</v>
      </c>
      <c r="E40" s="46">
        <v>1154</v>
      </c>
      <c r="F40" s="43">
        <v>1154</v>
      </c>
      <c r="G40" s="45">
        <v>0</v>
      </c>
      <c r="H40" s="42" t="s">
        <v>76</v>
      </c>
      <c r="I40" s="42" t="s">
        <v>191</v>
      </c>
      <c r="J40" s="20" t="s">
        <v>68</v>
      </c>
      <c r="K40" s="20" t="s">
        <v>192</v>
      </c>
      <c r="L40" s="54">
        <v>45108</v>
      </c>
      <c r="M40" s="19">
        <v>26311</v>
      </c>
      <c r="N40" s="73">
        <v>26311</v>
      </c>
      <c r="O40" s="68" t="s">
        <v>135</v>
      </c>
      <c r="P40" s="68" t="s">
        <v>136</v>
      </c>
    </row>
    <row r="41" s="2" customFormat="true" ht="112" customHeight="true" spans="1:16">
      <c r="A41" s="21">
        <v>29</v>
      </c>
      <c r="B41" s="25" t="s">
        <v>193</v>
      </c>
      <c r="C41" s="19" t="s">
        <v>35</v>
      </c>
      <c r="D41" s="24" t="s">
        <v>194</v>
      </c>
      <c r="E41" s="46">
        <v>420</v>
      </c>
      <c r="F41" s="43">
        <v>420</v>
      </c>
      <c r="G41" s="45">
        <v>0</v>
      </c>
      <c r="H41" s="42" t="s">
        <v>76</v>
      </c>
      <c r="I41" s="42" t="s">
        <v>195</v>
      </c>
      <c r="J41" s="20" t="s">
        <v>68</v>
      </c>
      <c r="K41" s="20" t="s">
        <v>196</v>
      </c>
      <c r="L41" s="54">
        <v>45231</v>
      </c>
      <c r="M41" s="19">
        <v>35216</v>
      </c>
      <c r="N41" s="73">
        <v>6257</v>
      </c>
      <c r="O41" s="68"/>
      <c r="P41" s="68"/>
    </row>
    <row r="42" s="2" customFormat="true" ht="99" customHeight="true" spans="1:16">
      <c r="A42" s="21">
        <v>30</v>
      </c>
      <c r="B42" s="25" t="s">
        <v>197</v>
      </c>
      <c r="C42" s="19" t="s">
        <v>35</v>
      </c>
      <c r="D42" s="24" t="s">
        <v>198</v>
      </c>
      <c r="E42" s="46">
        <v>800</v>
      </c>
      <c r="F42" s="43">
        <v>800</v>
      </c>
      <c r="G42" s="45">
        <v>0</v>
      </c>
      <c r="H42" s="42" t="s">
        <v>76</v>
      </c>
      <c r="I42" s="42" t="s">
        <v>199</v>
      </c>
      <c r="J42" s="20" t="s">
        <v>68</v>
      </c>
      <c r="K42" s="20" t="s">
        <v>200</v>
      </c>
      <c r="L42" s="54">
        <v>45231</v>
      </c>
      <c r="M42" s="19">
        <v>12036</v>
      </c>
      <c r="N42" s="73">
        <v>2698</v>
      </c>
      <c r="O42" s="68"/>
      <c r="P42" s="68"/>
    </row>
    <row r="43" s="2" customFormat="true" ht="95" customHeight="true" spans="1:16">
      <c r="A43" s="21">
        <v>31</v>
      </c>
      <c r="B43" s="25" t="s">
        <v>201</v>
      </c>
      <c r="C43" s="21" t="s">
        <v>35</v>
      </c>
      <c r="D43" s="24" t="s">
        <v>202</v>
      </c>
      <c r="E43" s="46">
        <v>740</v>
      </c>
      <c r="F43" s="43">
        <v>740</v>
      </c>
      <c r="G43" s="45">
        <v>0</v>
      </c>
      <c r="H43" s="42" t="s">
        <v>76</v>
      </c>
      <c r="I43" s="42" t="s">
        <v>203</v>
      </c>
      <c r="J43" s="60" t="s">
        <v>204</v>
      </c>
      <c r="K43" s="20" t="s">
        <v>205</v>
      </c>
      <c r="L43" s="54">
        <v>45231</v>
      </c>
      <c r="M43" s="19">
        <v>3589</v>
      </c>
      <c r="N43" s="73">
        <v>1254</v>
      </c>
      <c r="O43" s="78" t="s">
        <v>135</v>
      </c>
      <c r="P43" s="78" t="s">
        <v>136</v>
      </c>
    </row>
    <row r="44" s="2" customFormat="true" ht="136" customHeight="true" spans="1:16">
      <c r="A44" s="21">
        <v>32</v>
      </c>
      <c r="B44" s="25" t="s">
        <v>206</v>
      </c>
      <c r="C44" s="21" t="s">
        <v>35</v>
      </c>
      <c r="D44" s="24" t="s">
        <v>207</v>
      </c>
      <c r="E44" s="46">
        <v>190</v>
      </c>
      <c r="F44" s="43">
        <v>190</v>
      </c>
      <c r="G44" s="45">
        <v>0</v>
      </c>
      <c r="H44" s="42" t="s">
        <v>76</v>
      </c>
      <c r="I44" s="42" t="s">
        <v>208</v>
      </c>
      <c r="J44" s="20" t="s">
        <v>209</v>
      </c>
      <c r="K44" s="20" t="s">
        <v>210</v>
      </c>
      <c r="L44" s="54">
        <v>45231</v>
      </c>
      <c r="M44" s="19">
        <v>23651</v>
      </c>
      <c r="N44" s="73">
        <v>3546</v>
      </c>
      <c r="O44" s="79"/>
      <c r="P44" s="79"/>
    </row>
    <row r="45" s="2" customFormat="true" ht="132" customHeight="true" spans="1:16">
      <c r="A45" s="21">
        <v>33</v>
      </c>
      <c r="B45" s="25" t="s">
        <v>211</v>
      </c>
      <c r="C45" s="21" t="s">
        <v>26</v>
      </c>
      <c r="D45" s="24" t="s">
        <v>212</v>
      </c>
      <c r="E45" s="46">
        <v>51.9325</v>
      </c>
      <c r="F45" s="43">
        <v>51.9325</v>
      </c>
      <c r="G45" s="45">
        <v>0</v>
      </c>
      <c r="H45" s="42" t="s">
        <v>76</v>
      </c>
      <c r="I45" s="42" t="s">
        <v>208</v>
      </c>
      <c r="J45" s="20" t="s">
        <v>213</v>
      </c>
      <c r="K45" s="20" t="s">
        <v>214</v>
      </c>
      <c r="L45" s="54">
        <v>45108</v>
      </c>
      <c r="M45" s="19">
        <v>2123</v>
      </c>
      <c r="N45" s="73">
        <v>521</v>
      </c>
      <c r="O45" s="68" t="s">
        <v>135</v>
      </c>
      <c r="P45" s="68" t="s">
        <v>136</v>
      </c>
    </row>
    <row r="46" s="2" customFormat="true" ht="29" customHeight="true" spans="1:16">
      <c r="A46" s="29" t="s">
        <v>88</v>
      </c>
      <c r="B46" s="17" t="s">
        <v>215</v>
      </c>
      <c r="C46" s="29" t="s">
        <v>24</v>
      </c>
      <c r="D46" s="18"/>
      <c r="E46" s="41">
        <f>E47+E48+E49+E50+E51+E52+E53+E54+E55+E56</f>
        <v>6913</v>
      </c>
      <c r="F46" s="41">
        <f>F47+F48+F49+F50+F51+F52+F53+F54+F55+F56</f>
        <v>6913</v>
      </c>
      <c r="G46" s="41">
        <f>G47+G48+G49+G50+G51+G52+G53+G54+G55+G56</f>
        <v>0</v>
      </c>
      <c r="H46" s="42"/>
      <c r="I46" s="42"/>
      <c r="J46" s="20"/>
      <c r="K46" s="20"/>
      <c r="L46" s="54"/>
      <c r="M46" s="13">
        <f>SUM(M47:M55)</f>
        <v>41038</v>
      </c>
      <c r="N46" s="13">
        <f>SUM(N47:N55)</f>
        <v>7140</v>
      </c>
      <c r="O46" s="68"/>
      <c r="P46" s="72"/>
    </row>
    <row r="47" s="4" customFormat="true" ht="74" customHeight="true" spans="1:16">
      <c r="A47" s="21">
        <v>34</v>
      </c>
      <c r="B47" s="19" t="s">
        <v>216</v>
      </c>
      <c r="C47" s="21" t="s">
        <v>35</v>
      </c>
      <c r="D47" s="20" t="s">
        <v>217</v>
      </c>
      <c r="E47" s="46">
        <v>326</v>
      </c>
      <c r="F47" s="43">
        <v>326</v>
      </c>
      <c r="G47" s="44">
        <v>0</v>
      </c>
      <c r="H47" s="42" t="s">
        <v>76</v>
      </c>
      <c r="I47" s="42" t="s">
        <v>218</v>
      </c>
      <c r="J47" s="20" t="s">
        <v>219</v>
      </c>
      <c r="K47" s="42" t="s">
        <v>220</v>
      </c>
      <c r="L47" s="54">
        <v>45170</v>
      </c>
      <c r="M47" s="19">
        <v>19865</v>
      </c>
      <c r="N47" s="73">
        <v>3254</v>
      </c>
      <c r="O47" s="68" t="s">
        <v>135</v>
      </c>
      <c r="P47" s="68" t="s">
        <v>136</v>
      </c>
    </row>
    <row r="48" s="4" customFormat="true" ht="142" customHeight="true" spans="1:16">
      <c r="A48" s="21">
        <v>35</v>
      </c>
      <c r="B48" s="19" t="s">
        <v>221</v>
      </c>
      <c r="C48" s="19" t="s">
        <v>35</v>
      </c>
      <c r="D48" s="20" t="s">
        <v>222</v>
      </c>
      <c r="E48" s="46">
        <v>2200</v>
      </c>
      <c r="F48" s="43">
        <v>2200</v>
      </c>
      <c r="G48" s="44">
        <v>0</v>
      </c>
      <c r="H48" s="42" t="s">
        <v>76</v>
      </c>
      <c r="I48" s="42" t="s">
        <v>223</v>
      </c>
      <c r="J48" s="20" t="s">
        <v>68</v>
      </c>
      <c r="K48" s="20" t="s">
        <v>224</v>
      </c>
      <c r="L48" s="54">
        <v>45231</v>
      </c>
      <c r="M48" s="19">
        <v>8951</v>
      </c>
      <c r="N48" s="73">
        <v>1265</v>
      </c>
      <c r="O48" s="68"/>
      <c r="P48" s="68"/>
    </row>
    <row r="49" s="2" customFormat="true" ht="126" customHeight="true" spans="1:16">
      <c r="A49" s="21">
        <v>36</v>
      </c>
      <c r="B49" s="25" t="s">
        <v>225</v>
      </c>
      <c r="C49" s="21" t="s">
        <v>35</v>
      </c>
      <c r="D49" s="24" t="s">
        <v>226</v>
      </c>
      <c r="E49" s="46">
        <v>2420</v>
      </c>
      <c r="F49" s="43">
        <v>2420</v>
      </c>
      <c r="G49" s="45">
        <v>0</v>
      </c>
      <c r="H49" s="42" t="s">
        <v>227</v>
      </c>
      <c r="I49" s="53" t="s">
        <v>228</v>
      </c>
      <c r="J49" s="20" t="s">
        <v>229</v>
      </c>
      <c r="K49" s="20" t="s">
        <v>230</v>
      </c>
      <c r="L49" s="54">
        <v>45200</v>
      </c>
      <c r="M49" s="19">
        <v>8957</v>
      </c>
      <c r="N49" s="73">
        <v>1598</v>
      </c>
      <c r="O49" s="68" t="s">
        <v>231</v>
      </c>
      <c r="P49" s="68" t="s">
        <v>232</v>
      </c>
    </row>
    <row r="50" s="2" customFormat="true" ht="180" customHeight="true" spans="1:16">
      <c r="A50" s="21">
        <v>37</v>
      </c>
      <c r="B50" s="25" t="s">
        <v>233</v>
      </c>
      <c r="C50" s="21" t="s">
        <v>35</v>
      </c>
      <c r="D50" s="24" t="s">
        <v>234</v>
      </c>
      <c r="E50" s="46">
        <v>400</v>
      </c>
      <c r="F50" s="43">
        <v>400</v>
      </c>
      <c r="G50" s="45">
        <v>0</v>
      </c>
      <c r="H50" s="42" t="s">
        <v>76</v>
      </c>
      <c r="I50" s="53" t="s">
        <v>235</v>
      </c>
      <c r="J50" s="20" t="s">
        <v>236</v>
      </c>
      <c r="K50" s="20" t="s">
        <v>79</v>
      </c>
      <c r="L50" s="54">
        <v>45200</v>
      </c>
      <c r="M50" s="19">
        <v>658</v>
      </c>
      <c r="N50" s="73">
        <v>126</v>
      </c>
      <c r="O50" s="68" t="s">
        <v>237</v>
      </c>
      <c r="P50" s="68" t="s">
        <v>238</v>
      </c>
    </row>
    <row r="51" s="2" customFormat="true" ht="102" customHeight="true" spans="1:16">
      <c r="A51" s="21">
        <v>38</v>
      </c>
      <c r="B51" s="25" t="s">
        <v>239</v>
      </c>
      <c r="C51" s="21" t="s">
        <v>35</v>
      </c>
      <c r="D51" s="24" t="s">
        <v>240</v>
      </c>
      <c r="E51" s="46">
        <v>202</v>
      </c>
      <c r="F51" s="43">
        <v>202</v>
      </c>
      <c r="G51" s="45">
        <v>0</v>
      </c>
      <c r="H51" s="46" t="s">
        <v>76</v>
      </c>
      <c r="I51" s="53" t="s">
        <v>241</v>
      </c>
      <c r="J51" s="20" t="s">
        <v>242</v>
      </c>
      <c r="K51" s="20" t="s">
        <v>79</v>
      </c>
      <c r="L51" s="54">
        <v>45200</v>
      </c>
      <c r="M51" s="19">
        <v>589</v>
      </c>
      <c r="N51" s="73">
        <v>132</v>
      </c>
      <c r="O51" s="68" t="s">
        <v>243</v>
      </c>
      <c r="P51" s="68" t="s">
        <v>244</v>
      </c>
    </row>
    <row r="52" s="2" customFormat="true" ht="150" customHeight="true" spans="1:16">
      <c r="A52" s="32">
        <v>39</v>
      </c>
      <c r="B52" s="15" t="s">
        <v>245</v>
      </c>
      <c r="C52" s="32" t="s">
        <v>35</v>
      </c>
      <c r="D52" s="16" t="s">
        <v>246</v>
      </c>
      <c r="E52" s="48">
        <v>400</v>
      </c>
      <c r="F52" s="43">
        <v>400</v>
      </c>
      <c r="G52" s="40">
        <v>0</v>
      </c>
      <c r="H52" s="48" t="s">
        <v>76</v>
      </c>
      <c r="I52" s="61" t="s">
        <v>247</v>
      </c>
      <c r="J52" s="52" t="s">
        <v>248</v>
      </c>
      <c r="K52" s="52" t="s">
        <v>79</v>
      </c>
      <c r="L52" s="50">
        <v>45231</v>
      </c>
      <c r="M52" s="14">
        <v>329</v>
      </c>
      <c r="N52" s="70">
        <v>89</v>
      </c>
      <c r="O52" s="69" t="s">
        <v>249</v>
      </c>
      <c r="P52" s="69" t="s">
        <v>250</v>
      </c>
    </row>
    <row r="53" s="2" customFormat="true" ht="134" customHeight="true" spans="1:16">
      <c r="A53" s="32">
        <v>40</v>
      </c>
      <c r="B53" s="15" t="s">
        <v>251</v>
      </c>
      <c r="C53" s="32" t="s">
        <v>35</v>
      </c>
      <c r="D53" s="16" t="s">
        <v>252</v>
      </c>
      <c r="E53" s="48">
        <v>320</v>
      </c>
      <c r="F53" s="43">
        <v>320</v>
      </c>
      <c r="G53" s="40">
        <v>0</v>
      </c>
      <c r="H53" s="48" t="s">
        <v>76</v>
      </c>
      <c r="I53" s="61" t="s">
        <v>253</v>
      </c>
      <c r="J53" s="52" t="s">
        <v>254</v>
      </c>
      <c r="K53" s="52" t="s">
        <v>79</v>
      </c>
      <c r="L53" s="50">
        <v>45231</v>
      </c>
      <c r="M53" s="14">
        <v>356</v>
      </c>
      <c r="N53" s="70">
        <v>102</v>
      </c>
      <c r="O53" s="69" t="s">
        <v>255</v>
      </c>
      <c r="P53" s="69" t="s">
        <v>256</v>
      </c>
    </row>
    <row r="54" s="2" customFormat="true" ht="97" customHeight="true" spans="1:16">
      <c r="A54" s="32">
        <v>41</v>
      </c>
      <c r="B54" s="15" t="s">
        <v>257</v>
      </c>
      <c r="C54" s="32" t="s">
        <v>35</v>
      </c>
      <c r="D54" s="16" t="s">
        <v>258</v>
      </c>
      <c r="E54" s="48">
        <v>365</v>
      </c>
      <c r="F54" s="43">
        <v>365</v>
      </c>
      <c r="G54" s="40">
        <v>0</v>
      </c>
      <c r="H54" s="48" t="s">
        <v>76</v>
      </c>
      <c r="I54" s="61" t="s">
        <v>259</v>
      </c>
      <c r="J54" s="52" t="s">
        <v>260</v>
      </c>
      <c r="K54" s="52" t="s">
        <v>79</v>
      </c>
      <c r="L54" s="50">
        <v>45231</v>
      </c>
      <c r="M54" s="14">
        <v>1008</v>
      </c>
      <c r="N54" s="70">
        <v>471</v>
      </c>
      <c r="O54" s="69" t="s">
        <v>261</v>
      </c>
      <c r="P54" s="69" t="s">
        <v>262</v>
      </c>
    </row>
    <row r="55" s="2" customFormat="true" ht="84" customHeight="true" spans="1:16">
      <c r="A55" s="32">
        <v>42</v>
      </c>
      <c r="B55" s="15" t="s">
        <v>263</v>
      </c>
      <c r="C55" s="32" t="s">
        <v>35</v>
      </c>
      <c r="D55" s="16" t="s">
        <v>264</v>
      </c>
      <c r="E55" s="48">
        <v>160</v>
      </c>
      <c r="F55" s="43">
        <v>160</v>
      </c>
      <c r="G55" s="40">
        <v>0</v>
      </c>
      <c r="H55" s="48" t="s">
        <v>76</v>
      </c>
      <c r="I55" s="61" t="s">
        <v>265</v>
      </c>
      <c r="J55" s="52" t="s">
        <v>266</v>
      </c>
      <c r="K55" s="52" t="s">
        <v>79</v>
      </c>
      <c r="L55" s="50">
        <v>45232</v>
      </c>
      <c r="M55" s="14">
        <v>325</v>
      </c>
      <c r="N55" s="70">
        <v>103</v>
      </c>
      <c r="O55" s="69" t="s">
        <v>267</v>
      </c>
      <c r="P55" s="69" t="s">
        <v>268</v>
      </c>
    </row>
    <row r="56" s="2" customFormat="true" ht="74" customHeight="true" spans="1:16">
      <c r="A56" s="32">
        <v>43</v>
      </c>
      <c r="B56" s="15" t="s">
        <v>269</v>
      </c>
      <c r="C56" s="32" t="s">
        <v>35</v>
      </c>
      <c r="D56" s="16" t="s">
        <v>270</v>
      </c>
      <c r="E56" s="48">
        <v>120</v>
      </c>
      <c r="F56" s="43">
        <v>120</v>
      </c>
      <c r="G56" s="40">
        <v>0</v>
      </c>
      <c r="H56" s="48" t="s">
        <v>76</v>
      </c>
      <c r="I56" s="61" t="s">
        <v>271</v>
      </c>
      <c r="J56" s="52" t="s">
        <v>272</v>
      </c>
      <c r="K56" s="52" t="s">
        <v>79</v>
      </c>
      <c r="L56" s="50">
        <v>45233</v>
      </c>
      <c r="M56" s="14">
        <v>587</v>
      </c>
      <c r="N56" s="70">
        <v>136</v>
      </c>
      <c r="O56" s="69" t="s">
        <v>273</v>
      </c>
      <c r="P56" s="69" t="s">
        <v>274</v>
      </c>
    </row>
    <row r="57" s="2" customFormat="true" ht="33" customHeight="true" spans="1:16">
      <c r="A57" s="29" t="s">
        <v>117</v>
      </c>
      <c r="B57" s="17" t="s">
        <v>275</v>
      </c>
      <c r="C57" s="29" t="s">
        <v>24</v>
      </c>
      <c r="D57" s="18"/>
      <c r="E57" s="41">
        <f>E58+E59+E60+E61</f>
        <v>2492.307701</v>
      </c>
      <c r="F57" s="41">
        <f>F58+F59+F60+F61</f>
        <v>2492.307701</v>
      </c>
      <c r="G57" s="41">
        <f>G58+G59+G60+G61</f>
        <v>0</v>
      </c>
      <c r="H57" s="42"/>
      <c r="I57" s="42"/>
      <c r="J57" s="20"/>
      <c r="K57" s="20"/>
      <c r="L57" s="54"/>
      <c r="M57" s="13">
        <f>M58+M61</f>
        <v>11288</v>
      </c>
      <c r="N57" s="13">
        <f>N58+N61</f>
        <v>2526</v>
      </c>
      <c r="O57" s="68"/>
      <c r="P57" s="72"/>
    </row>
    <row r="58" s="4" customFormat="true" ht="124" customHeight="true" spans="1:16">
      <c r="A58" s="21">
        <v>44</v>
      </c>
      <c r="B58" s="19" t="s">
        <v>276</v>
      </c>
      <c r="C58" s="21" t="s">
        <v>35</v>
      </c>
      <c r="D58" s="20" t="s">
        <v>277</v>
      </c>
      <c r="E58" s="46">
        <v>1743</v>
      </c>
      <c r="F58" s="43">
        <v>1743</v>
      </c>
      <c r="G58" s="44">
        <v>0</v>
      </c>
      <c r="H58" s="42" t="s">
        <v>76</v>
      </c>
      <c r="I58" s="42" t="s">
        <v>278</v>
      </c>
      <c r="J58" s="20" t="s">
        <v>68</v>
      </c>
      <c r="K58" s="20" t="s">
        <v>279</v>
      </c>
      <c r="L58" s="54">
        <v>45231</v>
      </c>
      <c r="M58" s="19">
        <v>10265</v>
      </c>
      <c r="N58" s="73">
        <v>2201</v>
      </c>
      <c r="O58" s="68" t="s">
        <v>175</v>
      </c>
      <c r="P58" s="68" t="s">
        <v>136</v>
      </c>
    </row>
    <row r="59" s="4" customFormat="true" ht="105" customHeight="true" spans="1:16">
      <c r="A59" s="21">
        <v>45</v>
      </c>
      <c r="B59" s="19" t="s">
        <v>280</v>
      </c>
      <c r="C59" s="21" t="s">
        <v>35</v>
      </c>
      <c r="D59" s="20" t="s">
        <v>281</v>
      </c>
      <c r="E59" s="46">
        <v>280</v>
      </c>
      <c r="F59" s="43">
        <v>280</v>
      </c>
      <c r="G59" s="44">
        <v>0</v>
      </c>
      <c r="H59" s="42" t="s">
        <v>76</v>
      </c>
      <c r="I59" s="42" t="s">
        <v>282</v>
      </c>
      <c r="J59" s="20" t="s">
        <v>68</v>
      </c>
      <c r="K59" s="20" t="s">
        <v>283</v>
      </c>
      <c r="L59" s="54">
        <v>45231</v>
      </c>
      <c r="M59" s="19">
        <v>14274</v>
      </c>
      <c r="N59" s="73">
        <v>1246</v>
      </c>
      <c r="O59" s="68"/>
      <c r="P59" s="68"/>
    </row>
    <row r="60" s="4" customFormat="true" ht="105" customHeight="true" spans="1:16">
      <c r="A60" s="21">
        <v>46</v>
      </c>
      <c r="B60" s="19" t="s">
        <v>284</v>
      </c>
      <c r="C60" s="21" t="s">
        <v>26</v>
      </c>
      <c r="D60" s="20" t="s">
        <v>285</v>
      </c>
      <c r="E60" s="46">
        <v>234.307701</v>
      </c>
      <c r="F60" s="43">
        <v>234.307701</v>
      </c>
      <c r="G60" s="44">
        <v>0</v>
      </c>
      <c r="H60" s="42" t="s">
        <v>76</v>
      </c>
      <c r="I60" s="42" t="s">
        <v>286</v>
      </c>
      <c r="J60" s="20" t="s">
        <v>287</v>
      </c>
      <c r="K60" s="20" t="s">
        <v>288</v>
      </c>
      <c r="L60" s="54">
        <v>45109</v>
      </c>
      <c r="M60" s="19">
        <v>10236</v>
      </c>
      <c r="N60" s="73">
        <v>3810</v>
      </c>
      <c r="O60" s="68"/>
      <c r="P60" s="68"/>
    </row>
    <row r="61" s="4" customFormat="true" ht="94" customHeight="true" spans="1:16">
      <c r="A61" s="21">
        <v>47</v>
      </c>
      <c r="B61" s="19" t="s">
        <v>289</v>
      </c>
      <c r="C61" s="21" t="s">
        <v>26</v>
      </c>
      <c r="D61" s="20" t="s">
        <v>290</v>
      </c>
      <c r="E61" s="46">
        <v>235</v>
      </c>
      <c r="F61" s="43">
        <v>235</v>
      </c>
      <c r="G61" s="44">
        <v>0</v>
      </c>
      <c r="H61" s="42" t="s">
        <v>76</v>
      </c>
      <c r="I61" s="42" t="s">
        <v>291</v>
      </c>
      <c r="J61" s="20" t="s">
        <v>292</v>
      </c>
      <c r="K61" s="20" t="s">
        <v>293</v>
      </c>
      <c r="L61" s="54">
        <v>45108</v>
      </c>
      <c r="M61" s="19">
        <v>1023</v>
      </c>
      <c r="N61" s="73">
        <v>325</v>
      </c>
      <c r="O61" s="68"/>
      <c r="P61" s="68"/>
    </row>
    <row r="62" s="2" customFormat="true" ht="33" customHeight="true" spans="1:16">
      <c r="A62" s="29" t="s">
        <v>294</v>
      </c>
      <c r="B62" s="17" t="s">
        <v>295</v>
      </c>
      <c r="C62" s="29" t="s">
        <v>24</v>
      </c>
      <c r="D62" s="18"/>
      <c r="E62" s="41">
        <v>4200</v>
      </c>
      <c r="F62" s="35">
        <v>4200</v>
      </c>
      <c r="G62" s="41">
        <f>G63</f>
        <v>0</v>
      </c>
      <c r="H62" s="42"/>
      <c r="I62" s="42"/>
      <c r="J62" s="20"/>
      <c r="K62" s="20"/>
      <c r="L62" s="54"/>
      <c r="M62" s="13">
        <f>M63+M65</f>
        <v>232165</v>
      </c>
      <c r="N62" s="13">
        <f>N63+N65</f>
        <v>55477</v>
      </c>
      <c r="O62" s="68"/>
      <c r="P62" s="72"/>
    </row>
    <row r="63" s="4" customFormat="true" ht="82" customHeight="true" spans="1:16">
      <c r="A63" s="21">
        <v>48</v>
      </c>
      <c r="B63" s="19" t="s">
        <v>296</v>
      </c>
      <c r="C63" s="19" t="s">
        <v>35</v>
      </c>
      <c r="D63" s="20" t="s">
        <v>297</v>
      </c>
      <c r="E63" s="46">
        <v>4199.32</v>
      </c>
      <c r="F63" s="43">
        <v>4199.32</v>
      </c>
      <c r="G63" s="44">
        <v>0</v>
      </c>
      <c r="H63" s="42" t="s">
        <v>298</v>
      </c>
      <c r="I63" s="42" t="s">
        <v>299</v>
      </c>
      <c r="J63" s="62" t="s">
        <v>122</v>
      </c>
      <c r="K63" s="62" t="s">
        <v>300</v>
      </c>
      <c r="L63" s="54">
        <v>45108</v>
      </c>
      <c r="M63" s="21">
        <v>178951</v>
      </c>
      <c r="N63" s="21">
        <v>30215</v>
      </c>
      <c r="O63" s="68" t="s">
        <v>135</v>
      </c>
      <c r="P63" s="68" t="s">
        <v>136</v>
      </c>
    </row>
    <row r="64" s="4" customFormat="true" ht="38" customHeight="true" spans="1:16">
      <c r="A64" s="29" t="s">
        <v>301</v>
      </c>
      <c r="B64" s="17" t="s">
        <v>302</v>
      </c>
      <c r="C64" s="29" t="s">
        <v>24</v>
      </c>
      <c r="D64" s="18"/>
      <c r="E64" s="41">
        <f>E65+E66+E67</f>
        <v>1792.0675</v>
      </c>
      <c r="F64" s="41">
        <f>F65+F66+F67</f>
        <v>1792.0675</v>
      </c>
      <c r="G64" s="41">
        <f>G65+G66+G67</f>
        <v>0</v>
      </c>
      <c r="H64" s="42"/>
      <c r="I64" s="42"/>
      <c r="J64" s="62"/>
      <c r="K64" s="62"/>
      <c r="L64" s="54"/>
      <c r="M64" s="29">
        <f>SUM(M65:M69)</f>
        <v>143758</v>
      </c>
      <c r="N64" s="29">
        <f>SUM(N65:N69)</f>
        <v>36214</v>
      </c>
      <c r="O64" s="68"/>
      <c r="P64" s="72"/>
    </row>
    <row r="65" s="2" customFormat="true" ht="83" customHeight="true" spans="1:16">
      <c r="A65" s="21">
        <v>49</v>
      </c>
      <c r="B65" s="25" t="s">
        <v>303</v>
      </c>
      <c r="C65" s="21" t="s">
        <v>35</v>
      </c>
      <c r="D65" s="24" t="s">
        <v>304</v>
      </c>
      <c r="E65" s="46">
        <v>1050</v>
      </c>
      <c r="F65" s="43">
        <v>1050</v>
      </c>
      <c r="G65" s="45">
        <v>0</v>
      </c>
      <c r="H65" s="42" t="s">
        <v>305</v>
      </c>
      <c r="I65" s="42" t="s">
        <v>306</v>
      </c>
      <c r="J65" s="62" t="s">
        <v>68</v>
      </c>
      <c r="K65" s="62" t="s">
        <v>307</v>
      </c>
      <c r="L65" s="54">
        <v>45231</v>
      </c>
      <c r="M65" s="21">
        <v>53214</v>
      </c>
      <c r="N65" s="21">
        <v>25262</v>
      </c>
      <c r="O65" s="78" t="s">
        <v>135</v>
      </c>
      <c r="P65" s="78" t="s">
        <v>136</v>
      </c>
    </row>
    <row r="66" s="2" customFormat="true" ht="153" customHeight="true" spans="1:16">
      <c r="A66" s="21">
        <v>50</v>
      </c>
      <c r="B66" s="25" t="s">
        <v>308</v>
      </c>
      <c r="C66" s="21" t="s">
        <v>26</v>
      </c>
      <c r="D66" s="24" t="s">
        <v>309</v>
      </c>
      <c r="E66" s="46">
        <v>442.0675</v>
      </c>
      <c r="F66" s="43">
        <v>442.0675</v>
      </c>
      <c r="G66" s="45">
        <v>0</v>
      </c>
      <c r="H66" s="42" t="s">
        <v>76</v>
      </c>
      <c r="I66" s="42" t="s">
        <v>310</v>
      </c>
      <c r="J66" s="62" t="s">
        <v>311</v>
      </c>
      <c r="K66" s="62" t="s">
        <v>312</v>
      </c>
      <c r="L66" s="54">
        <v>45108</v>
      </c>
      <c r="M66" s="21">
        <v>15682</v>
      </c>
      <c r="N66" s="21">
        <v>3256</v>
      </c>
      <c r="O66" s="87"/>
      <c r="P66" s="87"/>
    </row>
    <row r="67" s="2" customFormat="true" ht="155" customHeight="true" spans="1:16">
      <c r="A67" s="21">
        <v>51</v>
      </c>
      <c r="B67" s="25" t="s">
        <v>308</v>
      </c>
      <c r="C67" s="21" t="s">
        <v>35</v>
      </c>
      <c r="D67" s="24" t="s">
        <v>313</v>
      </c>
      <c r="E67" s="46">
        <v>300</v>
      </c>
      <c r="F67" s="43">
        <v>300</v>
      </c>
      <c r="G67" s="45">
        <v>0</v>
      </c>
      <c r="H67" s="42" t="s">
        <v>76</v>
      </c>
      <c r="I67" s="60" t="s">
        <v>310</v>
      </c>
      <c r="J67" s="62" t="s">
        <v>314</v>
      </c>
      <c r="K67" s="62" t="s">
        <v>315</v>
      </c>
      <c r="L67" s="54">
        <v>45231</v>
      </c>
      <c r="M67" s="21">
        <v>28154</v>
      </c>
      <c r="N67" s="21">
        <v>5652</v>
      </c>
      <c r="O67" s="87"/>
      <c r="P67" s="87"/>
    </row>
    <row r="68" s="2" customFormat="true" ht="41" customHeight="true" spans="1:16">
      <c r="A68" s="17" t="s">
        <v>316</v>
      </c>
      <c r="B68" s="17" t="s">
        <v>317</v>
      </c>
      <c r="C68" s="29" t="s">
        <v>24</v>
      </c>
      <c r="D68" s="18"/>
      <c r="E68" s="41">
        <f>E69</f>
        <v>1400</v>
      </c>
      <c r="F68" s="35">
        <f>F69</f>
        <v>1400</v>
      </c>
      <c r="G68" s="41">
        <f>G69</f>
        <v>0</v>
      </c>
      <c r="H68" s="42"/>
      <c r="I68" s="60"/>
      <c r="J68" s="62"/>
      <c r="K68" s="62"/>
      <c r="L68" s="54"/>
      <c r="M68" s="29">
        <f>M69</f>
        <v>23354</v>
      </c>
      <c r="N68" s="29">
        <f>N69</f>
        <v>1022</v>
      </c>
      <c r="O68" s="68"/>
      <c r="P68" s="72"/>
    </row>
    <row r="69" s="2" customFormat="true" ht="159" customHeight="true" spans="1:16">
      <c r="A69" s="25">
        <v>52</v>
      </c>
      <c r="B69" s="25" t="s">
        <v>317</v>
      </c>
      <c r="C69" s="21" t="s">
        <v>35</v>
      </c>
      <c r="D69" s="80" t="s">
        <v>318</v>
      </c>
      <c r="E69" s="46">
        <v>1400</v>
      </c>
      <c r="F69" s="43">
        <v>1400</v>
      </c>
      <c r="G69" s="46">
        <v>0</v>
      </c>
      <c r="H69" s="42" t="s">
        <v>319</v>
      </c>
      <c r="I69" s="60" t="s">
        <v>320</v>
      </c>
      <c r="J69" s="62" t="s">
        <v>68</v>
      </c>
      <c r="K69" s="62" t="s">
        <v>321</v>
      </c>
      <c r="L69" s="54">
        <v>45231</v>
      </c>
      <c r="M69" s="21">
        <v>23354</v>
      </c>
      <c r="N69" s="21">
        <v>1022</v>
      </c>
      <c r="O69" s="68" t="s">
        <v>135</v>
      </c>
      <c r="P69" s="68" t="s">
        <v>136</v>
      </c>
    </row>
    <row r="70" s="2" customFormat="true" customHeight="true" spans="1:16">
      <c r="A70" s="29" t="s">
        <v>322</v>
      </c>
      <c r="B70" s="17" t="s">
        <v>323</v>
      </c>
      <c r="C70" s="13" t="s">
        <v>24</v>
      </c>
      <c r="D70" s="18"/>
      <c r="E70" s="41">
        <f>E71+E72+E73</f>
        <v>350</v>
      </c>
      <c r="F70" s="35">
        <f>F71+F72+F73</f>
        <v>350</v>
      </c>
      <c r="G70" s="41">
        <f>G71+G72+G73</f>
        <v>0</v>
      </c>
      <c r="H70" s="42"/>
      <c r="I70" s="42"/>
      <c r="J70" s="62"/>
      <c r="K70" s="62"/>
      <c r="L70" s="54"/>
      <c r="M70" s="29">
        <f>M71+M73</f>
        <v>23933</v>
      </c>
      <c r="N70" s="29">
        <f>N71+N73</f>
        <v>2606</v>
      </c>
      <c r="O70" s="68"/>
      <c r="P70" s="72"/>
    </row>
    <row r="71" s="2" customFormat="true" ht="90" customHeight="true" spans="1:16">
      <c r="A71" s="21">
        <v>53</v>
      </c>
      <c r="B71" s="25" t="s">
        <v>324</v>
      </c>
      <c r="C71" s="21" t="s">
        <v>35</v>
      </c>
      <c r="D71" s="24" t="s">
        <v>325</v>
      </c>
      <c r="E71" s="46">
        <v>100</v>
      </c>
      <c r="F71" s="43">
        <v>100</v>
      </c>
      <c r="G71" s="45">
        <v>0</v>
      </c>
      <c r="H71" s="42" t="s">
        <v>76</v>
      </c>
      <c r="I71" s="85" t="s">
        <v>326</v>
      </c>
      <c r="J71" s="20" t="s">
        <v>327</v>
      </c>
      <c r="K71" s="20" t="s">
        <v>328</v>
      </c>
      <c r="L71" s="54">
        <v>45231</v>
      </c>
      <c r="M71" s="19">
        <v>15981</v>
      </c>
      <c r="N71" s="73">
        <v>2301</v>
      </c>
      <c r="O71" s="78" t="s">
        <v>135</v>
      </c>
      <c r="P71" s="78" t="s">
        <v>136</v>
      </c>
    </row>
    <row r="72" s="2" customFormat="true" ht="97" customHeight="true" spans="1:16">
      <c r="A72" s="21">
        <v>54</v>
      </c>
      <c r="B72" s="25" t="s">
        <v>329</v>
      </c>
      <c r="C72" s="21" t="s">
        <v>26</v>
      </c>
      <c r="D72" s="24" t="s">
        <v>330</v>
      </c>
      <c r="E72" s="46">
        <v>100</v>
      </c>
      <c r="F72" s="43">
        <v>100</v>
      </c>
      <c r="G72" s="45">
        <v>0</v>
      </c>
      <c r="H72" s="42" t="s">
        <v>76</v>
      </c>
      <c r="I72" s="85" t="s">
        <v>331</v>
      </c>
      <c r="J72" s="20" t="s">
        <v>332</v>
      </c>
      <c r="K72" s="20" t="s">
        <v>333</v>
      </c>
      <c r="L72" s="54">
        <v>45108</v>
      </c>
      <c r="M72" s="19">
        <v>8925</v>
      </c>
      <c r="N72" s="73">
        <v>256</v>
      </c>
      <c r="O72" s="87"/>
      <c r="P72" s="87"/>
    </row>
    <row r="73" s="2" customFormat="true" ht="99" customHeight="true" spans="1:16">
      <c r="A73" s="21">
        <v>55</v>
      </c>
      <c r="B73" s="25" t="s">
        <v>334</v>
      </c>
      <c r="C73" s="21" t="s">
        <v>35</v>
      </c>
      <c r="D73" s="24" t="s">
        <v>335</v>
      </c>
      <c r="E73" s="46">
        <v>150</v>
      </c>
      <c r="F73" s="43">
        <v>150</v>
      </c>
      <c r="G73" s="45">
        <v>0</v>
      </c>
      <c r="H73" s="42" t="s">
        <v>76</v>
      </c>
      <c r="I73" s="53" t="s">
        <v>336</v>
      </c>
      <c r="J73" s="20" t="s">
        <v>337</v>
      </c>
      <c r="K73" s="20" t="s">
        <v>338</v>
      </c>
      <c r="L73" s="54">
        <v>45231</v>
      </c>
      <c r="M73" s="19">
        <v>7952</v>
      </c>
      <c r="N73" s="73">
        <v>305</v>
      </c>
      <c r="O73" s="79"/>
      <c r="P73" s="79"/>
    </row>
    <row r="74" s="2" customFormat="true" ht="54" customHeight="true" spans="1:16">
      <c r="A74" s="29" t="s">
        <v>339</v>
      </c>
      <c r="B74" s="17" t="s">
        <v>340</v>
      </c>
      <c r="C74" s="29" t="s">
        <v>24</v>
      </c>
      <c r="D74" s="18"/>
      <c r="E74" s="41">
        <f>E75+E76</f>
        <v>1078.592894</v>
      </c>
      <c r="F74" s="35">
        <f>F75+F76</f>
        <v>578.592894</v>
      </c>
      <c r="G74" s="41">
        <f>G75+G76</f>
        <v>500</v>
      </c>
      <c r="H74" s="42"/>
      <c r="I74" s="53"/>
      <c r="J74" s="53"/>
      <c r="K74" s="53"/>
      <c r="L74" s="55"/>
      <c r="M74" s="13">
        <v>2156</v>
      </c>
      <c r="N74" s="13">
        <v>569</v>
      </c>
      <c r="O74" s="43"/>
      <c r="P74" s="72"/>
    </row>
    <row r="75" s="2" customFormat="true" ht="80" customHeight="true" spans="1:16">
      <c r="A75" s="21">
        <v>56</v>
      </c>
      <c r="B75" s="25" t="s">
        <v>340</v>
      </c>
      <c r="C75" s="21" t="s">
        <v>35</v>
      </c>
      <c r="D75" s="24" t="s">
        <v>341</v>
      </c>
      <c r="E75" s="46">
        <v>1000</v>
      </c>
      <c r="F75" s="43">
        <v>500</v>
      </c>
      <c r="G75" s="46">
        <v>500</v>
      </c>
      <c r="H75" s="42" t="s">
        <v>342</v>
      </c>
      <c r="I75" s="53" t="s">
        <v>343</v>
      </c>
      <c r="J75" s="53" t="s">
        <v>68</v>
      </c>
      <c r="K75" s="53" t="s">
        <v>79</v>
      </c>
      <c r="L75" s="86" t="s">
        <v>116</v>
      </c>
      <c r="M75" s="19">
        <v>12301</v>
      </c>
      <c r="N75" s="19">
        <v>3251</v>
      </c>
      <c r="O75" s="43" t="s">
        <v>344</v>
      </c>
      <c r="P75" s="68" t="s">
        <v>345</v>
      </c>
    </row>
    <row r="76" s="4" customFormat="true" ht="116" customHeight="true" spans="1:16">
      <c r="A76" s="21">
        <v>57</v>
      </c>
      <c r="B76" s="19" t="s">
        <v>346</v>
      </c>
      <c r="C76" s="19" t="s">
        <v>26</v>
      </c>
      <c r="D76" s="20" t="s">
        <v>347</v>
      </c>
      <c r="E76" s="43">
        <v>78.592894</v>
      </c>
      <c r="F76" s="43">
        <v>78.592894</v>
      </c>
      <c r="G76" s="44">
        <v>0</v>
      </c>
      <c r="H76" s="42" t="s">
        <v>76</v>
      </c>
      <c r="I76" s="53" t="s">
        <v>348</v>
      </c>
      <c r="J76" s="20" t="s">
        <v>349</v>
      </c>
      <c r="K76" s="53" t="s">
        <v>79</v>
      </c>
      <c r="L76" s="54">
        <v>45108</v>
      </c>
      <c r="M76" s="21">
        <v>569</v>
      </c>
      <c r="N76" s="73">
        <v>569</v>
      </c>
      <c r="O76" s="21" t="s">
        <v>344</v>
      </c>
      <c r="P76" s="21" t="s">
        <v>345</v>
      </c>
    </row>
    <row r="77" s="4" customFormat="true" ht="41" customHeight="true" spans="1:16">
      <c r="A77" s="29" t="s">
        <v>350</v>
      </c>
      <c r="B77" s="17" t="s">
        <v>351</v>
      </c>
      <c r="C77" s="13" t="s">
        <v>24</v>
      </c>
      <c r="D77" s="18"/>
      <c r="E77" s="41">
        <f>E78</f>
        <v>4400</v>
      </c>
      <c r="F77" s="35">
        <f>F78</f>
        <v>4400</v>
      </c>
      <c r="G77" s="41">
        <f>G78</f>
        <v>0</v>
      </c>
      <c r="H77" s="42"/>
      <c r="I77" s="53"/>
      <c r="J77" s="53"/>
      <c r="K77" s="43"/>
      <c r="L77" s="55"/>
      <c r="M77" s="13">
        <f>M78</f>
        <v>31254</v>
      </c>
      <c r="N77" s="13">
        <f>N78</f>
        <v>31254</v>
      </c>
      <c r="O77" s="88"/>
      <c r="P77" s="72"/>
    </row>
    <row r="78" s="4" customFormat="true" ht="71" customHeight="true" spans="1:16">
      <c r="A78" s="21">
        <v>58</v>
      </c>
      <c r="B78" s="25" t="s">
        <v>351</v>
      </c>
      <c r="C78" s="21" t="s">
        <v>35</v>
      </c>
      <c r="D78" s="24" t="s">
        <v>352</v>
      </c>
      <c r="E78" s="46">
        <v>4400</v>
      </c>
      <c r="F78" s="43">
        <v>4400</v>
      </c>
      <c r="G78" s="45">
        <v>0</v>
      </c>
      <c r="H78" s="42" t="s">
        <v>76</v>
      </c>
      <c r="I78" s="53" t="s">
        <v>353</v>
      </c>
      <c r="J78" s="53" t="s">
        <v>122</v>
      </c>
      <c r="K78" s="53" t="s">
        <v>354</v>
      </c>
      <c r="L78" s="86">
        <v>45231</v>
      </c>
      <c r="M78" s="19">
        <v>31254</v>
      </c>
      <c r="N78" s="19">
        <v>31254</v>
      </c>
      <c r="O78" s="43" t="s">
        <v>94</v>
      </c>
      <c r="P78" s="68" t="s">
        <v>95</v>
      </c>
    </row>
    <row r="79" s="2" customFormat="true" ht="43" customHeight="true" spans="1:16">
      <c r="A79" s="13" t="s">
        <v>355</v>
      </c>
      <c r="B79" s="26" t="s">
        <v>356</v>
      </c>
      <c r="C79" s="21"/>
      <c r="D79" s="62"/>
      <c r="E79" s="35">
        <f>E80+E81+E82+E83+E84+E85+E86+E87+E88+E89</f>
        <v>47648.549242</v>
      </c>
      <c r="F79" s="35">
        <f>F80+F81+F82+F83+F84+F85+F86+F87+F88+F89</f>
        <v>34749.549242</v>
      </c>
      <c r="G79" s="35">
        <f>G80+G81+G82+G83+G84+G85+G86+G87+G88+G89</f>
        <v>12899</v>
      </c>
      <c r="H79" s="42"/>
      <c r="I79" s="53"/>
      <c r="J79" s="53"/>
      <c r="K79" s="53"/>
      <c r="L79" s="55"/>
      <c r="M79" s="13">
        <f>SUM(M80:M89)</f>
        <v>512403</v>
      </c>
      <c r="N79" s="13">
        <f>SUM(N80:N89)</f>
        <v>114286</v>
      </c>
      <c r="O79" s="43"/>
      <c r="P79" s="68"/>
    </row>
    <row r="80" s="5" customFormat="true" ht="73" customHeight="true" spans="1:16">
      <c r="A80" s="32">
        <v>59</v>
      </c>
      <c r="B80" s="15" t="s">
        <v>357</v>
      </c>
      <c r="C80" s="32" t="s">
        <v>26</v>
      </c>
      <c r="D80" s="16" t="s">
        <v>358</v>
      </c>
      <c r="E80" s="48">
        <v>8097</v>
      </c>
      <c r="F80" s="43">
        <v>8097</v>
      </c>
      <c r="G80" s="48">
        <v>0</v>
      </c>
      <c r="H80" s="51" t="s">
        <v>28</v>
      </c>
      <c r="I80" s="61" t="s">
        <v>359</v>
      </c>
      <c r="J80" s="52" t="s">
        <v>360</v>
      </c>
      <c r="K80" s="52" t="s">
        <v>361</v>
      </c>
      <c r="L80" s="50">
        <v>45200</v>
      </c>
      <c r="M80" s="14">
        <v>89251</v>
      </c>
      <c r="N80" s="70">
        <v>26591</v>
      </c>
      <c r="O80" s="69" t="s">
        <v>135</v>
      </c>
      <c r="P80" s="69" t="s">
        <v>136</v>
      </c>
    </row>
    <row r="81" s="2" customFormat="true" ht="70" customHeight="true" spans="1:16">
      <c r="A81" s="21">
        <v>60</v>
      </c>
      <c r="B81" s="25" t="s">
        <v>362</v>
      </c>
      <c r="C81" s="19" t="s">
        <v>35</v>
      </c>
      <c r="D81" s="81" t="s">
        <v>363</v>
      </c>
      <c r="E81" s="46">
        <v>20557</v>
      </c>
      <c r="F81" s="43">
        <v>10559</v>
      </c>
      <c r="G81" s="45">
        <f>E81-F81</f>
        <v>9998</v>
      </c>
      <c r="H81" s="42" t="s">
        <v>28</v>
      </c>
      <c r="I81" s="53" t="s">
        <v>359</v>
      </c>
      <c r="J81" s="20" t="s">
        <v>364</v>
      </c>
      <c r="K81" s="20" t="s">
        <v>361</v>
      </c>
      <c r="L81" s="54" t="s">
        <v>69</v>
      </c>
      <c r="M81" s="19">
        <v>78536</v>
      </c>
      <c r="N81" s="73">
        <v>15382</v>
      </c>
      <c r="O81" s="68" t="s">
        <v>135</v>
      </c>
      <c r="P81" s="68" t="s">
        <v>136</v>
      </c>
    </row>
    <row r="82" s="2" customFormat="true" ht="75" customHeight="true" spans="1:16">
      <c r="A82" s="19">
        <v>61</v>
      </c>
      <c r="B82" s="46" t="s">
        <v>365</v>
      </c>
      <c r="C82" s="21" t="s">
        <v>26</v>
      </c>
      <c r="D82" s="62" t="s">
        <v>366</v>
      </c>
      <c r="E82" s="43">
        <v>1285</v>
      </c>
      <c r="F82" s="43">
        <v>1285</v>
      </c>
      <c r="G82" s="43">
        <v>0</v>
      </c>
      <c r="H82" s="42" t="s">
        <v>28</v>
      </c>
      <c r="I82" s="53" t="s">
        <v>367</v>
      </c>
      <c r="J82" s="53" t="s">
        <v>368</v>
      </c>
      <c r="K82" s="43" t="s">
        <v>369</v>
      </c>
      <c r="L82" s="55">
        <v>45108</v>
      </c>
      <c r="M82" s="19">
        <v>120591</v>
      </c>
      <c r="N82" s="19">
        <v>24562</v>
      </c>
      <c r="O82" s="43" t="s">
        <v>370</v>
      </c>
      <c r="P82" s="68" t="s">
        <v>371</v>
      </c>
    </row>
    <row r="83" s="4" customFormat="true" ht="69" customHeight="true" spans="1:16">
      <c r="A83" s="21">
        <v>62</v>
      </c>
      <c r="B83" s="19" t="s">
        <v>372</v>
      </c>
      <c r="C83" s="19" t="s">
        <v>35</v>
      </c>
      <c r="D83" s="62" t="s">
        <v>373</v>
      </c>
      <c r="E83" s="43">
        <v>1375</v>
      </c>
      <c r="F83" s="43">
        <v>1375</v>
      </c>
      <c r="G83" s="44">
        <v>0</v>
      </c>
      <c r="H83" s="42" t="s">
        <v>298</v>
      </c>
      <c r="I83" s="53" t="s">
        <v>367</v>
      </c>
      <c r="J83" s="53" t="s">
        <v>374</v>
      </c>
      <c r="K83" s="43" t="s">
        <v>369</v>
      </c>
      <c r="L83" s="54">
        <v>45200</v>
      </c>
      <c r="M83" s="19">
        <v>141052</v>
      </c>
      <c r="N83" s="19">
        <v>28561</v>
      </c>
      <c r="O83" s="43"/>
      <c r="P83" s="68"/>
    </row>
    <row r="84" s="4" customFormat="true" ht="65" customHeight="true" spans="1:16">
      <c r="A84" s="21">
        <v>63</v>
      </c>
      <c r="B84" s="19" t="s">
        <v>375</v>
      </c>
      <c r="C84" s="19" t="s">
        <v>26</v>
      </c>
      <c r="D84" s="62" t="s">
        <v>376</v>
      </c>
      <c r="E84" s="43">
        <v>6395.912254</v>
      </c>
      <c r="F84" s="43">
        <v>6395.912254</v>
      </c>
      <c r="G84" s="44">
        <v>0</v>
      </c>
      <c r="H84" s="42" t="s">
        <v>377</v>
      </c>
      <c r="I84" s="53" t="s">
        <v>378</v>
      </c>
      <c r="J84" s="53" t="s">
        <v>379</v>
      </c>
      <c r="K84" s="43" t="s">
        <v>380</v>
      </c>
      <c r="L84" s="54">
        <v>45108</v>
      </c>
      <c r="M84" s="19">
        <v>19564</v>
      </c>
      <c r="N84" s="19">
        <v>3612</v>
      </c>
      <c r="O84" s="43" t="s">
        <v>370</v>
      </c>
      <c r="P84" s="68" t="s">
        <v>371</v>
      </c>
    </row>
    <row r="85" s="4" customFormat="true" ht="67" customHeight="true" spans="1:16">
      <c r="A85" s="19">
        <v>64</v>
      </c>
      <c r="B85" s="19" t="s">
        <v>381</v>
      </c>
      <c r="C85" s="19" t="s">
        <v>35</v>
      </c>
      <c r="D85" s="20" t="s">
        <v>382</v>
      </c>
      <c r="E85" s="43">
        <v>5600</v>
      </c>
      <c r="F85" s="43">
        <v>2800</v>
      </c>
      <c r="G85" s="44">
        <v>2800</v>
      </c>
      <c r="H85" s="42" t="s">
        <v>383</v>
      </c>
      <c r="I85" s="53" t="s">
        <v>378</v>
      </c>
      <c r="J85" s="53" t="s">
        <v>384</v>
      </c>
      <c r="K85" s="43" t="s">
        <v>380</v>
      </c>
      <c r="L85" s="54" t="s">
        <v>116</v>
      </c>
      <c r="M85" s="19">
        <v>20562</v>
      </c>
      <c r="N85" s="19">
        <v>3789</v>
      </c>
      <c r="O85" s="43"/>
      <c r="P85" s="68"/>
    </row>
    <row r="86" s="4" customFormat="true" ht="62" customHeight="true" spans="1:16">
      <c r="A86" s="21">
        <v>65</v>
      </c>
      <c r="B86" s="19" t="s">
        <v>385</v>
      </c>
      <c r="C86" s="19" t="s">
        <v>35</v>
      </c>
      <c r="D86" s="20" t="s">
        <v>386</v>
      </c>
      <c r="E86" s="43">
        <v>301</v>
      </c>
      <c r="F86" s="43">
        <v>200</v>
      </c>
      <c r="G86" s="44">
        <v>101</v>
      </c>
      <c r="H86" s="42" t="s">
        <v>76</v>
      </c>
      <c r="I86" s="53" t="s">
        <v>387</v>
      </c>
      <c r="J86" s="53" t="s">
        <v>388</v>
      </c>
      <c r="K86" s="43" t="s">
        <v>79</v>
      </c>
      <c r="L86" s="54" t="s">
        <v>105</v>
      </c>
      <c r="M86" s="19">
        <v>398</v>
      </c>
      <c r="N86" s="19">
        <v>62</v>
      </c>
      <c r="O86" s="19" t="s">
        <v>94</v>
      </c>
      <c r="P86" s="68" t="s">
        <v>95</v>
      </c>
    </row>
    <row r="87" s="2" customFormat="true" ht="66" customHeight="true" spans="1:16">
      <c r="A87" s="21">
        <v>66</v>
      </c>
      <c r="B87" s="25" t="s">
        <v>389</v>
      </c>
      <c r="C87" s="21" t="s">
        <v>26</v>
      </c>
      <c r="D87" s="24" t="s">
        <v>390</v>
      </c>
      <c r="E87" s="43">
        <v>3197.801664</v>
      </c>
      <c r="F87" s="43">
        <v>3197.801664</v>
      </c>
      <c r="G87" s="45">
        <v>0</v>
      </c>
      <c r="H87" s="42" t="s">
        <v>391</v>
      </c>
      <c r="I87" s="53" t="s">
        <v>392</v>
      </c>
      <c r="J87" s="53" t="s">
        <v>393</v>
      </c>
      <c r="K87" s="43" t="s">
        <v>79</v>
      </c>
      <c r="L87" s="86">
        <v>45108</v>
      </c>
      <c r="M87" s="19">
        <v>35621</v>
      </c>
      <c r="N87" s="19">
        <v>10201</v>
      </c>
      <c r="O87" s="19"/>
      <c r="P87" s="68"/>
    </row>
    <row r="88" s="2" customFormat="true" ht="65" customHeight="true" spans="1:16">
      <c r="A88" s="19">
        <v>67</v>
      </c>
      <c r="B88" s="25" t="s">
        <v>394</v>
      </c>
      <c r="C88" s="19" t="s">
        <v>26</v>
      </c>
      <c r="D88" s="24" t="s">
        <v>395</v>
      </c>
      <c r="E88" s="43">
        <v>369.835324</v>
      </c>
      <c r="F88" s="43">
        <v>369.835324</v>
      </c>
      <c r="G88" s="45">
        <v>0</v>
      </c>
      <c r="H88" s="42" t="s">
        <v>76</v>
      </c>
      <c r="I88" s="53" t="s">
        <v>396</v>
      </c>
      <c r="J88" s="20" t="s">
        <v>397</v>
      </c>
      <c r="K88" s="53" t="s">
        <v>79</v>
      </c>
      <c r="L88" s="86">
        <v>45108</v>
      </c>
      <c r="M88" s="21">
        <v>1356</v>
      </c>
      <c r="N88" s="73">
        <v>325</v>
      </c>
      <c r="O88" s="21" t="s">
        <v>344</v>
      </c>
      <c r="P88" s="21" t="s">
        <v>345</v>
      </c>
    </row>
    <row r="89" s="2" customFormat="true" ht="90" customHeight="true" spans="1:16">
      <c r="A89" s="21">
        <v>68</v>
      </c>
      <c r="B89" s="25" t="s">
        <v>398</v>
      </c>
      <c r="C89" s="19" t="s">
        <v>26</v>
      </c>
      <c r="D89" s="24" t="s">
        <v>399</v>
      </c>
      <c r="E89" s="46">
        <v>470</v>
      </c>
      <c r="F89" s="43">
        <v>470</v>
      </c>
      <c r="G89" s="45">
        <v>0</v>
      </c>
      <c r="H89" s="42" t="s">
        <v>76</v>
      </c>
      <c r="I89" s="53" t="s">
        <v>400</v>
      </c>
      <c r="J89" s="20" t="s">
        <v>401</v>
      </c>
      <c r="K89" s="53" t="s">
        <v>79</v>
      </c>
      <c r="L89" s="86">
        <v>45108</v>
      </c>
      <c r="M89" s="21">
        <v>5472</v>
      </c>
      <c r="N89" s="73">
        <v>1201</v>
      </c>
      <c r="O89" s="21" t="s">
        <v>249</v>
      </c>
      <c r="P89" s="21" t="s">
        <v>250</v>
      </c>
    </row>
    <row r="90" s="2" customFormat="true" ht="30" customHeight="true" spans="1:16">
      <c r="A90" s="29" t="s">
        <v>402</v>
      </c>
      <c r="B90" s="26" t="s">
        <v>403</v>
      </c>
      <c r="C90" s="21"/>
      <c r="D90" s="62"/>
      <c r="E90" s="35">
        <f>E91+E92+E93+E94+E95+E96+E97</f>
        <v>5967.02</v>
      </c>
      <c r="F90" s="35">
        <f>F91+F92+F93+F94+F95+F96+F97</f>
        <v>5967.02</v>
      </c>
      <c r="G90" s="35">
        <f>G91+G92+G93+G94+G95+G96+G97</f>
        <v>0</v>
      </c>
      <c r="H90" s="53"/>
      <c r="I90" s="53"/>
      <c r="J90" s="20"/>
      <c r="K90" s="19"/>
      <c r="L90" s="54"/>
      <c r="M90" s="89">
        <f>SUM(M91:M97)</f>
        <v>22083</v>
      </c>
      <c r="N90" s="89">
        <f>SUM(N91:N97)</f>
        <v>17729</v>
      </c>
      <c r="O90" s="68"/>
      <c r="P90" s="68"/>
    </row>
    <row r="91" s="2" customFormat="true" ht="78" customHeight="true" spans="1:16">
      <c r="A91" s="21">
        <v>69</v>
      </c>
      <c r="B91" s="25" t="s">
        <v>404</v>
      </c>
      <c r="C91" s="19" t="s">
        <v>35</v>
      </c>
      <c r="D91" s="24" t="s">
        <v>405</v>
      </c>
      <c r="E91" s="46">
        <v>32.56</v>
      </c>
      <c r="F91" s="43">
        <v>32.56</v>
      </c>
      <c r="G91" s="45">
        <v>0</v>
      </c>
      <c r="H91" s="42" t="s">
        <v>76</v>
      </c>
      <c r="I91" s="53" t="s">
        <v>406</v>
      </c>
      <c r="J91" s="53" t="s">
        <v>122</v>
      </c>
      <c r="K91" s="43" t="s">
        <v>407</v>
      </c>
      <c r="L91" s="86">
        <v>45200</v>
      </c>
      <c r="M91" s="19">
        <v>2171</v>
      </c>
      <c r="N91" s="19">
        <v>2171</v>
      </c>
      <c r="O91" s="68" t="s">
        <v>408</v>
      </c>
      <c r="P91" s="68" t="s">
        <v>409</v>
      </c>
    </row>
    <row r="92" s="2" customFormat="true" ht="99" customHeight="true" spans="1:16">
      <c r="A92" s="27">
        <v>70</v>
      </c>
      <c r="B92" s="25" t="s">
        <v>410</v>
      </c>
      <c r="C92" s="27" t="s">
        <v>35</v>
      </c>
      <c r="D92" s="24" t="s">
        <v>411</v>
      </c>
      <c r="E92" s="46">
        <v>2400</v>
      </c>
      <c r="F92" s="43">
        <v>2400</v>
      </c>
      <c r="G92" s="45">
        <v>0</v>
      </c>
      <c r="H92" s="42" t="s">
        <v>76</v>
      </c>
      <c r="I92" s="53" t="s">
        <v>412</v>
      </c>
      <c r="J92" s="53" t="s">
        <v>122</v>
      </c>
      <c r="K92" s="53" t="s">
        <v>413</v>
      </c>
      <c r="L92" s="86">
        <v>45231</v>
      </c>
      <c r="M92" s="27">
        <v>6600</v>
      </c>
      <c r="N92" s="27">
        <v>6600</v>
      </c>
      <c r="O92" s="25" t="s">
        <v>94</v>
      </c>
      <c r="P92" s="27" t="s">
        <v>95</v>
      </c>
    </row>
    <row r="93" s="2" customFormat="true" ht="85" customHeight="true" spans="1:16">
      <c r="A93" s="27">
        <v>71</v>
      </c>
      <c r="B93" s="25" t="s">
        <v>414</v>
      </c>
      <c r="C93" s="27" t="s">
        <v>26</v>
      </c>
      <c r="D93" s="24" t="s">
        <v>415</v>
      </c>
      <c r="E93" s="46">
        <v>198.05</v>
      </c>
      <c r="F93" s="43">
        <v>198.05</v>
      </c>
      <c r="G93" s="45">
        <v>0</v>
      </c>
      <c r="H93" s="42" t="s">
        <v>76</v>
      </c>
      <c r="I93" s="53" t="s">
        <v>416</v>
      </c>
      <c r="J93" s="43" t="s">
        <v>68</v>
      </c>
      <c r="K93" s="43" t="s">
        <v>417</v>
      </c>
      <c r="L93" s="86">
        <v>45108</v>
      </c>
      <c r="M93" s="27">
        <v>990</v>
      </c>
      <c r="N93" s="27">
        <v>990</v>
      </c>
      <c r="O93" s="25" t="s">
        <v>418</v>
      </c>
      <c r="P93" s="27" t="s">
        <v>419</v>
      </c>
    </row>
    <row r="94" s="2" customFormat="true" ht="99" customHeight="true" spans="1:16">
      <c r="A94" s="27">
        <v>72</v>
      </c>
      <c r="B94" s="25" t="s">
        <v>414</v>
      </c>
      <c r="C94" s="27" t="s">
        <v>35</v>
      </c>
      <c r="D94" s="24" t="s">
        <v>420</v>
      </c>
      <c r="E94" s="46">
        <v>200</v>
      </c>
      <c r="F94" s="43">
        <v>200</v>
      </c>
      <c r="G94" s="45">
        <v>0</v>
      </c>
      <c r="H94" s="42" t="s">
        <v>76</v>
      </c>
      <c r="I94" s="53" t="s">
        <v>416</v>
      </c>
      <c r="J94" s="27" t="s">
        <v>68</v>
      </c>
      <c r="K94" s="27" t="s">
        <v>417</v>
      </c>
      <c r="L94" s="55">
        <v>45231</v>
      </c>
      <c r="M94" s="27">
        <v>1000</v>
      </c>
      <c r="N94" s="27">
        <v>1000</v>
      </c>
      <c r="O94" s="25" t="s">
        <v>418</v>
      </c>
      <c r="P94" s="27" t="s">
        <v>419</v>
      </c>
    </row>
    <row r="95" s="2" customFormat="true" ht="79" customHeight="true" spans="1:16">
      <c r="A95" s="27">
        <v>73</v>
      </c>
      <c r="B95" s="25" t="s">
        <v>421</v>
      </c>
      <c r="C95" s="27" t="s">
        <v>35</v>
      </c>
      <c r="D95" s="24" t="s">
        <v>422</v>
      </c>
      <c r="E95" s="46">
        <v>1336.41</v>
      </c>
      <c r="F95" s="43">
        <v>1336.41</v>
      </c>
      <c r="G95" s="45">
        <v>0</v>
      </c>
      <c r="H95" s="42" t="s">
        <v>76</v>
      </c>
      <c r="I95" s="53" t="s">
        <v>423</v>
      </c>
      <c r="J95" s="27" t="s">
        <v>68</v>
      </c>
      <c r="K95" s="25" t="s">
        <v>424</v>
      </c>
      <c r="L95" s="86">
        <v>45261</v>
      </c>
      <c r="M95" s="27">
        <v>1000</v>
      </c>
      <c r="N95" s="27">
        <v>1000</v>
      </c>
      <c r="O95" s="25" t="s">
        <v>418</v>
      </c>
      <c r="P95" s="27" t="s">
        <v>419</v>
      </c>
    </row>
    <row r="96" s="2" customFormat="true" ht="158" customHeight="true" spans="1:16">
      <c r="A96" s="32">
        <v>74</v>
      </c>
      <c r="B96" s="15" t="s">
        <v>425</v>
      </c>
      <c r="C96" s="32" t="s">
        <v>35</v>
      </c>
      <c r="D96" s="16" t="s">
        <v>426</v>
      </c>
      <c r="E96" s="48">
        <v>1600</v>
      </c>
      <c r="F96" s="43">
        <v>1600</v>
      </c>
      <c r="G96" s="40">
        <v>0</v>
      </c>
      <c r="H96" s="51" t="s">
        <v>427</v>
      </c>
      <c r="I96" s="61" t="s">
        <v>428</v>
      </c>
      <c r="J96" s="52" t="s">
        <v>429</v>
      </c>
      <c r="K96" s="14" t="s">
        <v>430</v>
      </c>
      <c r="L96" s="50">
        <v>45231</v>
      </c>
      <c r="M96" s="14">
        <v>6322</v>
      </c>
      <c r="N96" s="70">
        <v>1968</v>
      </c>
      <c r="O96" s="69" t="s">
        <v>344</v>
      </c>
      <c r="P96" s="69" t="s">
        <v>345</v>
      </c>
    </row>
    <row r="97" s="4" customFormat="true" ht="90" customHeight="true" spans="1:16">
      <c r="A97" s="27">
        <v>75</v>
      </c>
      <c r="B97" s="82" t="s">
        <v>431</v>
      </c>
      <c r="C97" s="83" t="s">
        <v>26</v>
      </c>
      <c r="D97" s="82" t="s">
        <v>432</v>
      </c>
      <c r="E97" s="84">
        <v>200</v>
      </c>
      <c r="F97" s="43">
        <v>200</v>
      </c>
      <c r="G97" s="44">
        <v>0</v>
      </c>
      <c r="H97" s="42" t="s">
        <v>28</v>
      </c>
      <c r="I97" s="82" t="s">
        <v>433</v>
      </c>
      <c r="J97" s="83" t="s">
        <v>68</v>
      </c>
      <c r="K97" s="83" t="s">
        <v>434</v>
      </c>
      <c r="L97" s="54">
        <v>45108</v>
      </c>
      <c r="M97" s="83">
        <v>4000</v>
      </c>
      <c r="N97" s="83">
        <v>4000</v>
      </c>
      <c r="O97" s="82" t="s">
        <v>135</v>
      </c>
      <c r="P97" s="83" t="s">
        <v>136</v>
      </c>
    </row>
    <row r="98" customHeight="true" spans="1:16">
      <c r="A98" s="1"/>
      <c r="B98" s="1"/>
      <c r="C98" s="1"/>
      <c r="D98" s="1"/>
      <c r="E98" s="1"/>
      <c r="F98" s="1"/>
      <c r="G98" s="1"/>
      <c r="H98" s="1"/>
      <c r="I98" s="1"/>
      <c r="J98" s="1"/>
      <c r="K98" s="1"/>
      <c r="L98" s="1"/>
      <c r="M98" s="1"/>
      <c r="N98" s="1"/>
      <c r="O98" s="63"/>
      <c r="P98" s="1"/>
    </row>
    <row r="99" customHeight="true" spans="1:16">
      <c r="A99" s="1"/>
      <c r="B99" s="1"/>
      <c r="C99" s="1"/>
      <c r="D99" s="1"/>
      <c r="E99" s="1"/>
      <c r="F99" s="1"/>
      <c r="G99" s="1"/>
      <c r="H99" s="1"/>
      <c r="I99" s="1"/>
      <c r="J99" s="1"/>
      <c r="K99" s="1"/>
      <c r="L99" s="1"/>
      <c r="M99" s="1"/>
      <c r="N99" s="1"/>
      <c r="O99" s="63"/>
      <c r="P99" s="1"/>
    </row>
    <row r="100" customHeight="true" spans="1:16">
      <c r="A100" s="1"/>
      <c r="B100" s="1"/>
      <c r="C100" s="1"/>
      <c r="D100" s="1"/>
      <c r="E100" s="1"/>
      <c r="F100" s="1"/>
      <c r="G100" s="1"/>
      <c r="H100" s="1"/>
      <c r="I100" s="1"/>
      <c r="J100" s="1"/>
      <c r="K100" s="1"/>
      <c r="L100" s="1"/>
      <c r="M100" s="1"/>
      <c r="N100" s="1"/>
      <c r="O100" s="63"/>
      <c r="P100" s="1"/>
    </row>
    <row r="101" customHeight="true" spans="1:16">
      <c r="A101" s="1"/>
      <c r="B101" s="1"/>
      <c r="C101" s="1"/>
      <c r="D101" s="1"/>
      <c r="E101" s="1"/>
      <c r="F101" s="1"/>
      <c r="G101" s="1"/>
      <c r="H101" s="1"/>
      <c r="I101" s="1"/>
      <c r="J101" s="1"/>
      <c r="K101" s="1"/>
      <c r="L101" s="1"/>
      <c r="M101" s="1"/>
      <c r="N101" s="1"/>
      <c r="O101" s="63"/>
      <c r="P101" s="1"/>
    </row>
    <row r="102" customHeight="true" spans="1:16">
      <c r="A102" s="1"/>
      <c r="B102" s="1"/>
      <c r="C102" s="1"/>
      <c r="D102" s="1"/>
      <c r="E102" s="1"/>
      <c r="F102" s="1"/>
      <c r="G102" s="1"/>
      <c r="H102" s="1"/>
      <c r="I102" s="1"/>
      <c r="J102" s="1"/>
      <c r="K102" s="1"/>
      <c r="L102" s="1"/>
      <c r="M102" s="1"/>
      <c r="N102" s="1"/>
      <c r="O102" s="63"/>
      <c r="P102" s="1"/>
    </row>
    <row r="103" customHeight="true" spans="1:16">
      <c r="A103" s="1"/>
      <c r="B103" s="1"/>
      <c r="C103" s="1"/>
      <c r="D103" s="1"/>
      <c r="E103" s="1"/>
      <c r="F103" s="1"/>
      <c r="G103" s="1"/>
      <c r="H103" s="1"/>
      <c r="I103" s="1"/>
      <c r="J103" s="1"/>
      <c r="K103" s="1"/>
      <c r="L103" s="1"/>
      <c r="M103" s="1"/>
      <c r="N103" s="1"/>
      <c r="O103" s="63"/>
      <c r="P103" s="1"/>
    </row>
    <row r="104" customHeight="true" spans="1:16">
      <c r="A104" s="1"/>
      <c r="B104" s="1"/>
      <c r="C104" s="1"/>
      <c r="D104" s="1"/>
      <c r="E104" s="1"/>
      <c r="F104" s="1"/>
      <c r="G104" s="1"/>
      <c r="H104" s="1"/>
      <c r="I104" s="1"/>
      <c r="J104" s="1"/>
      <c r="K104" s="1"/>
      <c r="L104" s="1"/>
      <c r="M104" s="1"/>
      <c r="N104" s="1"/>
      <c r="O104" s="63"/>
      <c r="P104" s="1"/>
    </row>
    <row r="105" customHeight="true" spans="1:16">
      <c r="A105" s="1"/>
      <c r="B105" s="1"/>
      <c r="C105" s="1"/>
      <c r="D105" s="1"/>
      <c r="E105" s="1"/>
      <c r="F105" s="1"/>
      <c r="G105" s="1"/>
      <c r="H105" s="1"/>
      <c r="I105" s="1"/>
      <c r="J105" s="1"/>
      <c r="K105" s="1"/>
      <c r="L105" s="1"/>
      <c r="M105" s="1"/>
      <c r="N105" s="1"/>
      <c r="O105" s="63"/>
      <c r="P105" s="1"/>
    </row>
    <row r="106" customHeight="true" spans="1:16">
      <c r="A106" s="1"/>
      <c r="B106" s="1"/>
      <c r="C106" s="1"/>
      <c r="D106" s="1"/>
      <c r="E106" s="1"/>
      <c r="F106" s="1"/>
      <c r="G106" s="1"/>
      <c r="H106" s="1"/>
      <c r="I106" s="1"/>
      <c r="J106" s="1"/>
      <c r="K106" s="1"/>
      <c r="L106" s="1"/>
      <c r="M106" s="1"/>
      <c r="N106" s="1"/>
      <c r="O106" s="63"/>
      <c r="P106" s="1"/>
    </row>
    <row r="107" customHeight="true" spans="1:16">
      <c r="A107" s="1"/>
      <c r="B107" s="1"/>
      <c r="C107" s="1"/>
      <c r="D107" s="1"/>
      <c r="E107" s="1"/>
      <c r="F107" s="1"/>
      <c r="G107" s="1"/>
      <c r="H107" s="1"/>
      <c r="I107" s="1"/>
      <c r="J107" s="1"/>
      <c r="K107" s="1"/>
      <c r="L107" s="1"/>
      <c r="M107" s="1"/>
      <c r="N107" s="1"/>
      <c r="O107" s="63"/>
      <c r="P107" s="1"/>
    </row>
    <row r="108" customHeight="true" spans="1:16">
      <c r="A108" s="1"/>
      <c r="B108" s="1"/>
      <c r="C108" s="1"/>
      <c r="D108" s="1"/>
      <c r="E108" s="1"/>
      <c r="F108" s="1"/>
      <c r="G108" s="1"/>
      <c r="H108" s="1"/>
      <c r="I108" s="1"/>
      <c r="J108" s="1"/>
      <c r="K108" s="1"/>
      <c r="L108" s="1"/>
      <c r="M108" s="1"/>
      <c r="N108" s="1"/>
      <c r="O108" s="63"/>
      <c r="P108" s="1"/>
    </row>
    <row r="109" customHeight="true" spans="1:16">
      <c r="A109" s="1"/>
      <c r="B109" s="1"/>
      <c r="C109" s="1"/>
      <c r="D109" s="1"/>
      <c r="E109" s="1"/>
      <c r="F109" s="1"/>
      <c r="G109" s="1"/>
      <c r="H109" s="1"/>
      <c r="I109" s="1"/>
      <c r="J109" s="1"/>
      <c r="K109" s="1"/>
      <c r="L109" s="1"/>
      <c r="M109" s="1"/>
      <c r="N109" s="1"/>
      <c r="O109" s="63"/>
      <c r="P109" s="1"/>
    </row>
    <row r="110" customHeight="true" spans="1:16">
      <c r="A110" s="1"/>
      <c r="B110" s="1"/>
      <c r="C110" s="1"/>
      <c r="D110" s="1"/>
      <c r="E110" s="1"/>
      <c r="F110" s="1"/>
      <c r="G110" s="1"/>
      <c r="H110" s="1"/>
      <c r="I110" s="1"/>
      <c r="J110" s="1"/>
      <c r="K110" s="1"/>
      <c r="L110" s="1"/>
      <c r="M110" s="1"/>
      <c r="N110" s="1"/>
      <c r="O110" s="63"/>
      <c r="P110" s="1"/>
    </row>
    <row r="111" customHeight="true" spans="1:16">
      <c r="A111" s="1"/>
      <c r="B111" s="1"/>
      <c r="C111" s="1"/>
      <c r="D111" s="1"/>
      <c r="E111" s="1"/>
      <c r="F111" s="1"/>
      <c r="G111" s="1"/>
      <c r="H111" s="1"/>
      <c r="I111" s="1"/>
      <c r="J111" s="1"/>
      <c r="K111" s="1"/>
      <c r="L111" s="1"/>
      <c r="M111" s="1"/>
      <c r="N111" s="1"/>
      <c r="O111" s="63"/>
      <c r="P111" s="1"/>
    </row>
    <row r="112" customHeight="true" spans="1:16">
      <c r="A112" s="1"/>
      <c r="B112" s="1"/>
      <c r="C112" s="1"/>
      <c r="D112" s="1"/>
      <c r="E112" s="1"/>
      <c r="F112" s="1"/>
      <c r="G112" s="1"/>
      <c r="H112" s="1"/>
      <c r="I112" s="1"/>
      <c r="J112" s="1"/>
      <c r="K112" s="1"/>
      <c r="L112" s="1"/>
      <c r="M112" s="1"/>
      <c r="N112" s="1"/>
      <c r="O112" s="63"/>
      <c r="P112" s="1"/>
    </row>
    <row r="113" customHeight="true" spans="1:16">
      <c r="A113" s="1"/>
      <c r="B113" s="1"/>
      <c r="C113" s="1"/>
      <c r="D113" s="1"/>
      <c r="E113" s="1"/>
      <c r="F113" s="1"/>
      <c r="G113" s="1"/>
      <c r="H113" s="1"/>
      <c r="I113" s="1"/>
      <c r="J113" s="1"/>
      <c r="K113" s="1"/>
      <c r="L113" s="1"/>
      <c r="M113" s="1"/>
      <c r="N113" s="1"/>
      <c r="O113" s="63"/>
      <c r="P113" s="1"/>
    </row>
    <row r="114" customHeight="true" spans="1:16">
      <c r="A114" s="1"/>
      <c r="B114" s="1"/>
      <c r="C114" s="1"/>
      <c r="D114" s="1"/>
      <c r="E114" s="1"/>
      <c r="F114" s="1"/>
      <c r="G114" s="1"/>
      <c r="H114" s="1"/>
      <c r="I114" s="1"/>
      <c r="J114" s="1"/>
      <c r="K114" s="1"/>
      <c r="L114" s="1"/>
      <c r="M114" s="1"/>
      <c r="N114" s="1"/>
      <c r="O114" s="63"/>
      <c r="P114" s="1"/>
    </row>
    <row r="115" customHeight="true" spans="1:16">
      <c r="A115" s="1"/>
      <c r="B115" s="1"/>
      <c r="C115" s="1"/>
      <c r="D115" s="1"/>
      <c r="E115" s="1"/>
      <c r="F115" s="1"/>
      <c r="G115" s="1"/>
      <c r="H115" s="1"/>
      <c r="I115" s="1"/>
      <c r="J115" s="1"/>
      <c r="K115" s="1"/>
      <c r="L115" s="1"/>
      <c r="M115" s="1"/>
      <c r="N115" s="1"/>
      <c r="O115" s="63"/>
      <c r="P115" s="1"/>
    </row>
    <row r="116" customHeight="true" spans="1:16">
      <c r="A116" s="1"/>
      <c r="B116" s="1"/>
      <c r="C116" s="1"/>
      <c r="D116" s="1"/>
      <c r="E116" s="1"/>
      <c r="F116" s="1"/>
      <c r="G116" s="1"/>
      <c r="H116" s="1"/>
      <c r="I116" s="1"/>
      <c r="J116" s="1"/>
      <c r="K116" s="1"/>
      <c r="L116" s="1"/>
      <c r="M116" s="1"/>
      <c r="N116" s="1"/>
      <c r="O116" s="63"/>
      <c r="P116" s="1"/>
    </row>
    <row r="117" customHeight="true" spans="1:16">
      <c r="A117" s="1"/>
      <c r="B117" s="1"/>
      <c r="C117" s="1"/>
      <c r="D117" s="1"/>
      <c r="E117" s="1"/>
      <c r="F117" s="1"/>
      <c r="G117" s="1"/>
      <c r="H117" s="1"/>
      <c r="I117" s="1"/>
      <c r="J117" s="1"/>
      <c r="K117" s="1"/>
      <c r="L117" s="1"/>
      <c r="M117" s="1"/>
      <c r="N117" s="1"/>
      <c r="O117" s="63"/>
      <c r="P117" s="1"/>
    </row>
    <row r="118" customHeight="true" spans="1:16">
      <c r="A118" s="1"/>
      <c r="B118" s="1"/>
      <c r="C118" s="1"/>
      <c r="D118" s="1"/>
      <c r="E118" s="1"/>
      <c r="F118" s="1"/>
      <c r="G118" s="1"/>
      <c r="H118" s="1"/>
      <c r="I118" s="1"/>
      <c r="J118" s="1"/>
      <c r="K118" s="1"/>
      <c r="L118" s="1"/>
      <c r="M118" s="1"/>
      <c r="N118" s="1"/>
      <c r="O118" s="63"/>
      <c r="P118" s="1"/>
    </row>
    <row r="119" customHeight="true" spans="1:16">
      <c r="A119" s="1"/>
      <c r="B119" s="1"/>
      <c r="C119" s="1"/>
      <c r="D119" s="1"/>
      <c r="E119" s="1"/>
      <c r="F119" s="1"/>
      <c r="G119" s="1"/>
      <c r="H119" s="1"/>
      <c r="I119" s="1"/>
      <c r="J119" s="1"/>
      <c r="K119" s="1"/>
      <c r="L119" s="1"/>
      <c r="M119" s="1"/>
      <c r="N119" s="1"/>
      <c r="O119" s="63"/>
      <c r="P119" s="1"/>
    </row>
    <row r="120" customHeight="true" spans="1:16">
      <c r="A120" s="1"/>
      <c r="B120" s="1"/>
      <c r="C120" s="1"/>
      <c r="D120" s="1"/>
      <c r="E120" s="1"/>
      <c r="F120" s="1"/>
      <c r="G120" s="1"/>
      <c r="H120" s="1"/>
      <c r="I120" s="1"/>
      <c r="J120" s="1"/>
      <c r="K120" s="1"/>
      <c r="L120" s="1"/>
      <c r="M120" s="1"/>
      <c r="N120" s="1"/>
      <c r="O120" s="63"/>
      <c r="P120" s="1"/>
    </row>
    <row r="121" customHeight="true" spans="1:16">
      <c r="A121" s="1"/>
      <c r="B121" s="1"/>
      <c r="C121" s="1"/>
      <c r="D121" s="1"/>
      <c r="E121" s="1"/>
      <c r="F121" s="1"/>
      <c r="G121" s="1"/>
      <c r="H121" s="1"/>
      <c r="I121" s="1"/>
      <c r="J121" s="1"/>
      <c r="K121" s="1"/>
      <c r="L121" s="1"/>
      <c r="M121" s="1"/>
      <c r="N121" s="1"/>
      <c r="O121" s="63"/>
      <c r="P121" s="1"/>
    </row>
    <row r="122" customHeight="true" spans="1:16">
      <c r="A122" s="1"/>
      <c r="B122" s="1"/>
      <c r="C122" s="1"/>
      <c r="D122" s="1"/>
      <c r="E122" s="1"/>
      <c r="F122" s="1"/>
      <c r="G122" s="1"/>
      <c r="H122" s="1"/>
      <c r="I122" s="1"/>
      <c r="J122" s="1"/>
      <c r="K122" s="1"/>
      <c r="L122" s="1"/>
      <c r="M122" s="1"/>
      <c r="N122" s="1"/>
      <c r="O122" s="63"/>
      <c r="P122" s="1"/>
    </row>
    <row r="123" customHeight="true" spans="1:16">
      <c r="A123" s="1"/>
      <c r="B123" s="1"/>
      <c r="C123" s="1"/>
      <c r="D123" s="1"/>
      <c r="E123" s="1"/>
      <c r="F123" s="1"/>
      <c r="G123" s="1"/>
      <c r="H123" s="1"/>
      <c r="I123" s="1"/>
      <c r="J123" s="1"/>
      <c r="K123" s="1"/>
      <c r="L123" s="1"/>
      <c r="M123" s="1"/>
      <c r="N123" s="1"/>
      <c r="O123" s="63"/>
      <c r="P123" s="1"/>
    </row>
    <row r="124" customHeight="true" spans="1:16">
      <c r="A124" s="1"/>
      <c r="B124" s="1"/>
      <c r="C124" s="1"/>
      <c r="D124" s="1"/>
      <c r="E124" s="1"/>
      <c r="F124" s="1"/>
      <c r="G124" s="1"/>
      <c r="H124" s="1"/>
      <c r="I124" s="1"/>
      <c r="J124" s="1"/>
      <c r="K124" s="1"/>
      <c r="L124" s="1"/>
      <c r="M124" s="1"/>
      <c r="N124" s="1"/>
      <c r="O124" s="63"/>
      <c r="P124" s="1"/>
    </row>
    <row r="125" customHeight="true" spans="1:16">
      <c r="A125" s="1"/>
      <c r="B125" s="1"/>
      <c r="C125" s="1"/>
      <c r="D125" s="1"/>
      <c r="E125" s="1"/>
      <c r="F125" s="1"/>
      <c r="G125" s="1"/>
      <c r="H125" s="1"/>
      <c r="I125" s="1"/>
      <c r="J125" s="1"/>
      <c r="K125" s="1"/>
      <c r="L125" s="1"/>
      <c r="M125" s="1"/>
      <c r="N125" s="1"/>
      <c r="O125" s="63"/>
      <c r="P125" s="1"/>
    </row>
    <row r="126" customHeight="true" spans="1:16">
      <c r="A126" s="1"/>
      <c r="B126" s="1"/>
      <c r="C126" s="1"/>
      <c r="D126" s="1"/>
      <c r="E126" s="1"/>
      <c r="F126" s="1"/>
      <c r="G126" s="1"/>
      <c r="H126" s="1"/>
      <c r="I126" s="1"/>
      <c r="J126" s="1"/>
      <c r="K126" s="1"/>
      <c r="L126" s="1"/>
      <c r="M126" s="1"/>
      <c r="N126" s="1"/>
      <c r="O126" s="63"/>
      <c r="P126" s="1"/>
    </row>
    <row r="127" customHeight="true" spans="1:16">
      <c r="A127" s="1"/>
      <c r="B127" s="1"/>
      <c r="C127" s="1"/>
      <c r="D127" s="1"/>
      <c r="E127" s="1"/>
      <c r="F127" s="1"/>
      <c r="G127" s="1"/>
      <c r="H127" s="1"/>
      <c r="I127" s="1"/>
      <c r="J127" s="1"/>
      <c r="K127" s="1"/>
      <c r="L127" s="1"/>
      <c r="M127" s="1"/>
      <c r="N127" s="1"/>
      <c r="O127" s="63"/>
      <c r="P127" s="1"/>
    </row>
    <row r="128" customHeight="true" spans="1:16">
      <c r="A128" s="1"/>
      <c r="B128" s="1"/>
      <c r="C128" s="1"/>
      <c r="D128" s="1"/>
      <c r="E128" s="1"/>
      <c r="F128" s="1"/>
      <c r="G128" s="1"/>
      <c r="H128" s="1"/>
      <c r="I128" s="1"/>
      <c r="J128" s="1"/>
      <c r="K128" s="1"/>
      <c r="L128" s="1"/>
      <c r="M128" s="1"/>
      <c r="N128" s="1"/>
      <c r="O128" s="63"/>
      <c r="P128" s="1"/>
    </row>
    <row r="129" customHeight="true" spans="1:16">
      <c r="A129" s="1"/>
      <c r="B129" s="1"/>
      <c r="C129" s="1"/>
      <c r="D129" s="1"/>
      <c r="E129" s="1"/>
      <c r="F129" s="1"/>
      <c r="G129" s="1"/>
      <c r="H129" s="1"/>
      <c r="I129" s="1"/>
      <c r="J129" s="1"/>
      <c r="K129" s="1"/>
      <c r="L129" s="1"/>
      <c r="M129" s="1"/>
      <c r="N129" s="1"/>
      <c r="O129" s="63"/>
      <c r="P129" s="1"/>
    </row>
    <row r="130" customHeight="true" spans="1:16">
      <c r="A130" s="1"/>
      <c r="B130" s="1"/>
      <c r="C130" s="1"/>
      <c r="D130" s="1"/>
      <c r="E130" s="1"/>
      <c r="F130" s="1"/>
      <c r="G130" s="1"/>
      <c r="H130" s="1"/>
      <c r="I130" s="1"/>
      <c r="J130" s="1"/>
      <c r="K130" s="1"/>
      <c r="L130" s="1"/>
      <c r="M130" s="1"/>
      <c r="N130" s="1"/>
      <c r="O130" s="63"/>
      <c r="P130" s="1"/>
    </row>
    <row r="131" customHeight="true" spans="1:16">
      <c r="A131" s="1"/>
      <c r="B131" s="1"/>
      <c r="C131" s="1"/>
      <c r="D131" s="1"/>
      <c r="E131" s="1"/>
      <c r="F131" s="1"/>
      <c r="G131" s="1"/>
      <c r="H131" s="1"/>
      <c r="I131" s="1"/>
      <c r="J131" s="1"/>
      <c r="K131" s="1"/>
      <c r="L131" s="1"/>
      <c r="M131" s="1"/>
      <c r="N131" s="1"/>
      <c r="O131" s="63"/>
      <c r="P131" s="1"/>
    </row>
    <row r="132" customHeight="true" spans="1:16">
      <c r="A132" s="1"/>
      <c r="B132" s="1"/>
      <c r="C132" s="1"/>
      <c r="D132" s="1"/>
      <c r="E132" s="1"/>
      <c r="F132" s="1"/>
      <c r="G132" s="1"/>
      <c r="H132" s="1"/>
      <c r="I132" s="1"/>
      <c r="J132" s="1"/>
      <c r="K132" s="1"/>
      <c r="L132" s="1"/>
      <c r="M132" s="1"/>
      <c r="N132" s="1"/>
      <c r="O132" s="63"/>
      <c r="P132" s="1"/>
    </row>
    <row r="133" customHeight="true" spans="1:16">
      <c r="A133" s="1"/>
      <c r="B133" s="1"/>
      <c r="C133" s="1"/>
      <c r="D133" s="1"/>
      <c r="E133" s="1"/>
      <c r="F133" s="1"/>
      <c r="G133" s="1"/>
      <c r="H133" s="1"/>
      <c r="I133" s="1"/>
      <c r="J133" s="1"/>
      <c r="K133" s="1"/>
      <c r="L133" s="1"/>
      <c r="M133" s="1"/>
      <c r="N133" s="1"/>
      <c r="O133" s="63"/>
      <c r="P133" s="1"/>
    </row>
    <row r="134" customHeight="true" spans="1:16">
      <c r="A134" s="1"/>
      <c r="B134" s="1"/>
      <c r="C134" s="1"/>
      <c r="D134" s="1"/>
      <c r="E134" s="1"/>
      <c r="F134" s="1"/>
      <c r="G134" s="1"/>
      <c r="H134" s="1"/>
      <c r="I134" s="1"/>
      <c r="J134" s="1"/>
      <c r="K134" s="1"/>
      <c r="L134" s="1"/>
      <c r="M134" s="1"/>
      <c r="N134" s="1"/>
      <c r="O134" s="63"/>
      <c r="P134" s="1"/>
    </row>
    <row r="135" customHeight="true" spans="1:16">
      <c r="A135" s="1"/>
      <c r="B135" s="1"/>
      <c r="C135" s="1"/>
      <c r="D135" s="1"/>
      <c r="E135" s="1"/>
      <c r="F135" s="1"/>
      <c r="G135" s="1"/>
      <c r="H135" s="1"/>
      <c r="I135" s="1"/>
      <c r="J135" s="1"/>
      <c r="K135" s="1"/>
      <c r="L135" s="1"/>
      <c r="M135" s="1"/>
      <c r="N135" s="1"/>
      <c r="O135" s="63"/>
      <c r="P135" s="1"/>
    </row>
    <row r="136" customHeight="true" spans="1:16">
      <c r="A136" s="1"/>
      <c r="B136" s="1"/>
      <c r="C136" s="1"/>
      <c r="D136" s="1"/>
      <c r="E136" s="1"/>
      <c r="F136" s="1"/>
      <c r="G136" s="1"/>
      <c r="H136" s="1"/>
      <c r="I136" s="1"/>
      <c r="J136" s="1"/>
      <c r="K136" s="1"/>
      <c r="L136" s="1"/>
      <c r="M136" s="1"/>
      <c r="N136" s="1"/>
      <c r="O136" s="63"/>
      <c r="P136" s="1"/>
    </row>
    <row r="137" customHeight="true" spans="1:16">
      <c r="A137" s="1"/>
      <c r="B137" s="1"/>
      <c r="C137" s="1"/>
      <c r="D137" s="1"/>
      <c r="E137" s="1"/>
      <c r="F137" s="1"/>
      <c r="G137" s="1"/>
      <c r="H137" s="1"/>
      <c r="I137" s="1"/>
      <c r="J137" s="1"/>
      <c r="K137" s="1"/>
      <c r="L137" s="1"/>
      <c r="M137" s="1"/>
      <c r="N137" s="1"/>
      <c r="O137" s="63"/>
      <c r="P137" s="1"/>
    </row>
    <row r="138" customHeight="true" spans="1:16">
      <c r="A138" s="1"/>
      <c r="B138" s="1"/>
      <c r="C138" s="1"/>
      <c r="D138" s="1"/>
      <c r="E138" s="1"/>
      <c r="F138" s="1"/>
      <c r="G138" s="1"/>
      <c r="H138" s="1"/>
      <c r="I138" s="1"/>
      <c r="J138" s="1"/>
      <c r="K138" s="1"/>
      <c r="L138" s="1"/>
      <c r="M138" s="1"/>
      <c r="N138" s="1"/>
      <c r="O138" s="63"/>
      <c r="P138" s="1"/>
    </row>
    <row r="139" customHeight="true" spans="1:16">
      <c r="A139" s="1"/>
      <c r="B139" s="1"/>
      <c r="C139" s="1"/>
      <c r="D139" s="1"/>
      <c r="E139" s="1"/>
      <c r="F139" s="1"/>
      <c r="G139" s="1"/>
      <c r="H139" s="1"/>
      <c r="I139" s="1"/>
      <c r="J139" s="1"/>
      <c r="K139" s="1"/>
      <c r="L139" s="1"/>
      <c r="M139" s="1"/>
      <c r="N139" s="1"/>
      <c r="O139" s="63"/>
      <c r="P139" s="1"/>
    </row>
    <row r="140" customHeight="true" spans="1:16">
      <c r="A140" s="1"/>
      <c r="B140" s="1"/>
      <c r="C140" s="1"/>
      <c r="D140" s="1"/>
      <c r="E140" s="1"/>
      <c r="F140" s="1"/>
      <c r="G140" s="1"/>
      <c r="H140" s="1"/>
      <c r="I140" s="1"/>
      <c r="J140" s="1"/>
      <c r="K140" s="1"/>
      <c r="L140" s="1"/>
      <c r="M140" s="1"/>
      <c r="N140" s="1"/>
      <c r="O140" s="63"/>
      <c r="P140" s="1"/>
    </row>
    <row r="141" customHeight="true" spans="1:16">
      <c r="A141" s="1"/>
      <c r="B141" s="1"/>
      <c r="C141" s="1"/>
      <c r="D141" s="1"/>
      <c r="E141" s="1"/>
      <c r="F141" s="1"/>
      <c r="G141" s="1"/>
      <c r="H141" s="1"/>
      <c r="I141" s="1"/>
      <c r="J141" s="1"/>
      <c r="K141" s="1"/>
      <c r="L141" s="1"/>
      <c r="M141" s="1"/>
      <c r="N141" s="1"/>
      <c r="O141" s="63"/>
      <c r="P141" s="1"/>
    </row>
    <row r="142" customHeight="true" spans="1:16">
      <c r="A142" s="1"/>
      <c r="B142" s="1"/>
      <c r="C142" s="1"/>
      <c r="D142" s="1"/>
      <c r="E142" s="1"/>
      <c r="F142" s="1"/>
      <c r="G142" s="1"/>
      <c r="H142" s="1"/>
      <c r="I142" s="1"/>
      <c r="J142" s="1"/>
      <c r="K142" s="1"/>
      <c r="L142" s="1"/>
      <c r="M142" s="1"/>
      <c r="N142" s="1"/>
      <c r="O142" s="63"/>
      <c r="P142" s="1"/>
    </row>
    <row r="143" customHeight="true" spans="1:16">
      <c r="A143" s="1"/>
      <c r="B143" s="1"/>
      <c r="C143" s="1"/>
      <c r="D143" s="1"/>
      <c r="E143" s="1"/>
      <c r="F143" s="1"/>
      <c r="G143" s="1"/>
      <c r="H143" s="1"/>
      <c r="I143" s="1"/>
      <c r="J143" s="1"/>
      <c r="K143" s="1"/>
      <c r="L143" s="1"/>
      <c r="M143" s="1"/>
      <c r="N143" s="1"/>
      <c r="O143" s="63"/>
      <c r="P143" s="1"/>
    </row>
    <row r="144" customHeight="true" spans="1:16">
      <c r="A144" s="1"/>
      <c r="B144" s="1"/>
      <c r="C144" s="1"/>
      <c r="D144" s="1"/>
      <c r="E144" s="1"/>
      <c r="F144" s="1"/>
      <c r="G144" s="1"/>
      <c r="H144" s="1"/>
      <c r="I144" s="1"/>
      <c r="J144" s="1"/>
      <c r="K144" s="1"/>
      <c r="L144" s="1"/>
      <c r="M144" s="1"/>
      <c r="N144" s="1"/>
      <c r="O144" s="63"/>
      <c r="P144" s="1"/>
    </row>
    <row r="145" customHeight="true" spans="1:16">
      <c r="A145" s="1"/>
      <c r="B145" s="1"/>
      <c r="C145" s="1"/>
      <c r="D145" s="1"/>
      <c r="E145" s="1"/>
      <c r="F145" s="1"/>
      <c r="G145" s="1"/>
      <c r="H145" s="1"/>
      <c r="I145" s="1"/>
      <c r="J145" s="1"/>
      <c r="K145" s="1"/>
      <c r="L145" s="1"/>
      <c r="M145" s="1"/>
      <c r="N145" s="1"/>
      <c r="O145" s="63"/>
      <c r="P145" s="1"/>
    </row>
    <row r="146" customHeight="true" spans="1:16">
      <c r="A146" s="1"/>
      <c r="B146" s="1"/>
      <c r="C146" s="1"/>
      <c r="D146" s="1"/>
      <c r="E146" s="1"/>
      <c r="F146" s="1"/>
      <c r="G146" s="1"/>
      <c r="H146" s="1"/>
      <c r="I146" s="1"/>
      <c r="J146" s="1"/>
      <c r="K146" s="1"/>
      <c r="L146" s="1"/>
      <c r="M146" s="1"/>
      <c r="N146" s="1"/>
      <c r="O146" s="63"/>
      <c r="P146" s="1"/>
    </row>
    <row r="147" customHeight="true" spans="1:16">
      <c r="A147" s="1"/>
      <c r="B147" s="1"/>
      <c r="C147" s="1"/>
      <c r="D147" s="1"/>
      <c r="E147" s="1"/>
      <c r="F147" s="1"/>
      <c r="G147" s="1"/>
      <c r="H147" s="1"/>
      <c r="I147" s="1"/>
      <c r="J147" s="1"/>
      <c r="K147" s="1"/>
      <c r="L147" s="1"/>
      <c r="M147" s="1"/>
      <c r="N147" s="1"/>
      <c r="O147" s="63"/>
      <c r="P147" s="1"/>
    </row>
    <row r="148" customHeight="true" spans="1:16">
      <c r="A148" s="1"/>
      <c r="B148" s="1"/>
      <c r="C148" s="1"/>
      <c r="D148" s="1"/>
      <c r="E148" s="1"/>
      <c r="F148" s="1"/>
      <c r="G148" s="1"/>
      <c r="H148" s="1"/>
      <c r="I148" s="1"/>
      <c r="J148" s="1"/>
      <c r="K148" s="1"/>
      <c r="L148" s="1"/>
      <c r="M148" s="1"/>
      <c r="N148" s="1"/>
      <c r="O148" s="63"/>
      <c r="P148" s="1"/>
    </row>
    <row r="149" customHeight="true" spans="1:16">
      <c r="A149" s="1"/>
      <c r="B149" s="1"/>
      <c r="C149" s="1"/>
      <c r="D149" s="1"/>
      <c r="E149" s="1"/>
      <c r="F149" s="1"/>
      <c r="G149" s="1"/>
      <c r="H149" s="1"/>
      <c r="I149" s="1"/>
      <c r="J149" s="1"/>
      <c r="K149" s="1"/>
      <c r="L149" s="1"/>
      <c r="M149" s="1"/>
      <c r="N149" s="1"/>
      <c r="O149" s="63"/>
      <c r="P149" s="1"/>
    </row>
    <row r="150" customHeight="true" spans="1:16">
      <c r="A150" s="1"/>
      <c r="B150" s="1"/>
      <c r="C150" s="1"/>
      <c r="D150" s="1"/>
      <c r="E150" s="1"/>
      <c r="F150" s="1"/>
      <c r="G150" s="1"/>
      <c r="H150" s="1"/>
      <c r="I150" s="1"/>
      <c r="J150" s="1"/>
      <c r="K150" s="1"/>
      <c r="L150" s="1"/>
      <c r="M150" s="1"/>
      <c r="N150" s="1"/>
      <c r="O150" s="63"/>
      <c r="P150" s="1"/>
    </row>
    <row r="151" customHeight="true" spans="1:16">
      <c r="A151" s="1"/>
      <c r="B151" s="1"/>
      <c r="C151" s="1"/>
      <c r="D151" s="1"/>
      <c r="E151" s="1"/>
      <c r="F151" s="1"/>
      <c r="G151" s="1"/>
      <c r="H151" s="1"/>
      <c r="I151" s="1"/>
      <c r="J151" s="1"/>
      <c r="K151" s="1"/>
      <c r="L151" s="1"/>
      <c r="M151" s="1"/>
      <c r="N151" s="1"/>
      <c r="O151" s="63"/>
      <c r="P151" s="1"/>
    </row>
    <row r="152" customHeight="true" spans="1:16">
      <c r="A152" s="1"/>
      <c r="B152" s="1"/>
      <c r="C152" s="1"/>
      <c r="D152" s="1"/>
      <c r="E152" s="1"/>
      <c r="F152" s="1"/>
      <c r="G152" s="1"/>
      <c r="H152" s="1"/>
      <c r="I152" s="1"/>
      <c r="J152" s="1"/>
      <c r="K152" s="1"/>
      <c r="L152" s="1"/>
      <c r="M152" s="1"/>
      <c r="N152" s="1"/>
      <c r="O152" s="63"/>
      <c r="P152" s="1"/>
    </row>
    <row r="153" customHeight="true" spans="1:16">
      <c r="A153" s="1"/>
      <c r="B153" s="1"/>
      <c r="C153" s="1"/>
      <c r="D153" s="1"/>
      <c r="E153" s="1"/>
      <c r="F153" s="1"/>
      <c r="G153" s="1"/>
      <c r="H153" s="1"/>
      <c r="I153" s="1"/>
      <c r="J153" s="1"/>
      <c r="K153" s="1"/>
      <c r="L153" s="1"/>
      <c r="M153" s="1"/>
      <c r="N153" s="1"/>
      <c r="O153" s="63"/>
      <c r="P153" s="1"/>
    </row>
    <row r="154" customHeight="true" spans="1:16">
      <c r="A154" s="1"/>
      <c r="B154" s="1"/>
      <c r="C154" s="1"/>
      <c r="D154" s="1"/>
      <c r="E154" s="1"/>
      <c r="F154" s="1"/>
      <c r="G154" s="1"/>
      <c r="H154" s="1"/>
      <c r="I154" s="1"/>
      <c r="J154" s="1"/>
      <c r="K154" s="1"/>
      <c r="L154" s="1"/>
      <c r="M154" s="1"/>
      <c r="N154" s="1"/>
      <c r="O154" s="63"/>
      <c r="P154" s="1"/>
    </row>
    <row r="155" customHeight="true" spans="1:16">
      <c r="A155" s="1"/>
      <c r="B155" s="1"/>
      <c r="C155" s="1"/>
      <c r="D155" s="1"/>
      <c r="E155" s="1"/>
      <c r="F155" s="1"/>
      <c r="G155" s="1"/>
      <c r="H155" s="1"/>
      <c r="I155" s="1"/>
      <c r="J155" s="1"/>
      <c r="K155" s="1"/>
      <c r="L155" s="1"/>
      <c r="M155" s="1"/>
      <c r="N155" s="1"/>
      <c r="O155" s="63"/>
      <c r="P155" s="1"/>
    </row>
    <row r="156" customHeight="true" spans="1:16">
      <c r="A156" s="1"/>
      <c r="B156" s="1"/>
      <c r="C156" s="1"/>
      <c r="D156" s="1"/>
      <c r="E156" s="1"/>
      <c r="F156" s="1"/>
      <c r="G156" s="1"/>
      <c r="H156" s="1"/>
      <c r="I156" s="1"/>
      <c r="J156" s="1"/>
      <c r="K156" s="1"/>
      <c r="L156" s="1"/>
      <c r="M156" s="1"/>
      <c r="N156" s="1"/>
      <c r="O156" s="63"/>
      <c r="P156" s="1"/>
    </row>
    <row r="157" customHeight="true" spans="1:16">
      <c r="A157" s="1"/>
      <c r="B157" s="1"/>
      <c r="C157" s="1"/>
      <c r="D157" s="1"/>
      <c r="E157" s="1"/>
      <c r="F157" s="1"/>
      <c r="G157" s="1"/>
      <c r="H157" s="1"/>
      <c r="I157" s="1"/>
      <c r="J157" s="1"/>
      <c r="K157" s="1"/>
      <c r="L157" s="1"/>
      <c r="M157" s="1"/>
      <c r="N157" s="1"/>
      <c r="O157" s="63"/>
      <c r="P157" s="1"/>
    </row>
    <row r="158" customHeight="true" spans="1:16">
      <c r="A158" s="1"/>
      <c r="B158" s="1"/>
      <c r="C158" s="1"/>
      <c r="D158" s="1"/>
      <c r="E158" s="1"/>
      <c r="F158" s="1"/>
      <c r="G158" s="1"/>
      <c r="H158" s="1"/>
      <c r="I158" s="1"/>
      <c r="J158" s="1"/>
      <c r="K158" s="1"/>
      <c r="L158" s="1"/>
      <c r="M158" s="1"/>
      <c r="N158" s="1"/>
      <c r="O158" s="63"/>
      <c r="P158" s="1"/>
    </row>
    <row r="159" customHeight="true" spans="1:16">
      <c r="A159" s="1"/>
      <c r="B159" s="1"/>
      <c r="C159" s="1"/>
      <c r="D159" s="1"/>
      <c r="E159" s="1"/>
      <c r="F159" s="1"/>
      <c r="G159" s="1"/>
      <c r="H159" s="1"/>
      <c r="I159" s="1"/>
      <c r="J159" s="1"/>
      <c r="K159" s="1"/>
      <c r="L159" s="1"/>
      <c r="M159" s="1"/>
      <c r="N159" s="1"/>
      <c r="O159" s="63"/>
      <c r="P159" s="1"/>
    </row>
    <row r="160" customHeight="true" spans="1:16">
      <c r="A160" s="1"/>
      <c r="B160" s="1"/>
      <c r="C160" s="1"/>
      <c r="D160" s="1"/>
      <c r="E160" s="1"/>
      <c r="F160" s="1"/>
      <c r="G160" s="1"/>
      <c r="H160" s="1"/>
      <c r="I160" s="1"/>
      <c r="J160" s="1"/>
      <c r="K160" s="1"/>
      <c r="L160" s="1"/>
      <c r="M160" s="1"/>
      <c r="N160" s="1"/>
      <c r="O160" s="63"/>
      <c r="P160" s="1"/>
    </row>
    <row r="161" customHeight="true" spans="1:16">
      <c r="A161" s="1"/>
      <c r="B161" s="1"/>
      <c r="C161" s="1"/>
      <c r="D161" s="1"/>
      <c r="E161" s="1"/>
      <c r="F161" s="1"/>
      <c r="G161" s="1"/>
      <c r="H161" s="1"/>
      <c r="I161" s="1"/>
      <c r="J161" s="1"/>
      <c r="K161" s="1"/>
      <c r="L161" s="1"/>
      <c r="M161" s="1"/>
      <c r="N161" s="1"/>
      <c r="O161" s="63"/>
      <c r="P161" s="1"/>
    </row>
    <row r="162" customHeight="true" spans="1:16">
      <c r="A162" s="1"/>
      <c r="B162" s="1"/>
      <c r="C162" s="1"/>
      <c r="D162" s="1"/>
      <c r="E162" s="1"/>
      <c r="F162" s="1"/>
      <c r="G162" s="1"/>
      <c r="H162" s="1"/>
      <c r="I162" s="1"/>
      <c r="J162" s="1"/>
      <c r="K162" s="1"/>
      <c r="L162" s="1"/>
      <c r="M162" s="1"/>
      <c r="N162" s="1"/>
      <c r="O162" s="63"/>
      <c r="P162" s="1"/>
    </row>
    <row r="163" customHeight="true" spans="1:16">
      <c r="A163" s="1"/>
      <c r="B163" s="1"/>
      <c r="C163" s="1"/>
      <c r="D163" s="1"/>
      <c r="E163" s="1"/>
      <c r="F163" s="1"/>
      <c r="G163" s="1"/>
      <c r="H163" s="1"/>
      <c r="I163" s="1"/>
      <c r="J163" s="1"/>
      <c r="K163" s="1"/>
      <c r="L163" s="1"/>
      <c r="M163" s="1"/>
      <c r="N163" s="1"/>
      <c r="O163" s="63"/>
      <c r="P163" s="1"/>
    </row>
    <row r="164" customHeight="true" spans="1:16">
      <c r="A164" s="1"/>
      <c r="B164" s="1"/>
      <c r="C164" s="1"/>
      <c r="D164" s="1"/>
      <c r="E164" s="1"/>
      <c r="F164" s="1"/>
      <c r="G164" s="1"/>
      <c r="H164" s="1"/>
      <c r="I164" s="1"/>
      <c r="J164" s="1"/>
      <c r="K164" s="1"/>
      <c r="L164" s="1"/>
      <c r="M164" s="1"/>
      <c r="N164" s="1"/>
      <c r="O164" s="63"/>
      <c r="P164" s="1"/>
    </row>
    <row r="165" customHeight="true" spans="1:16">
      <c r="A165" s="1"/>
      <c r="B165" s="1"/>
      <c r="C165" s="1"/>
      <c r="D165" s="1"/>
      <c r="E165" s="1"/>
      <c r="F165" s="1"/>
      <c r="G165" s="1"/>
      <c r="H165" s="1"/>
      <c r="I165" s="1"/>
      <c r="J165" s="1"/>
      <c r="K165" s="1"/>
      <c r="L165" s="1"/>
      <c r="M165" s="1"/>
      <c r="N165" s="1"/>
      <c r="O165" s="63"/>
      <c r="P165" s="1"/>
    </row>
    <row r="166" customHeight="true" spans="1:16">
      <c r="A166" s="1"/>
      <c r="B166" s="1"/>
      <c r="C166" s="1"/>
      <c r="D166" s="1"/>
      <c r="E166" s="1"/>
      <c r="F166" s="1"/>
      <c r="G166" s="1"/>
      <c r="H166" s="1"/>
      <c r="I166" s="1"/>
      <c r="J166" s="1"/>
      <c r="K166" s="1"/>
      <c r="L166" s="1"/>
      <c r="M166" s="1"/>
      <c r="N166" s="1"/>
      <c r="O166" s="63"/>
      <c r="P166" s="1"/>
    </row>
    <row r="167" customHeight="true" spans="1:16">
      <c r="A167" s="1"/>
      <c r="B167" s="1"/>
      <c r="C167" s="1"/>
      <c r="D167" s="1"/>
      <c r="E167" s="1"/>
      <c r="F167" s="1"/>
      <c r="G167" s="1"/>
      <c r="H167" s="1"/>
      <c r="I167" s="1"/>
      <c r="J167" s="1"/>
      <c r="K167" s="1"/>
      <c r="L167" s="1"/>
      <c r="M167" s="1"/>
      <c r="N167" s="1"/>
      <c r="O167" s="63"/>
      <c r="P167" s="1"/>
    </row>
    <row r="168" customHeight="true" spans="1:16">
      <c r="A168" s="1"/>
      <c r="B168" s="1"/>
      <c r="C168" s="1"/>
      <c r="D168" s="1"/>
      <c r="E168" s="1"/>
      <c r="F168" s="1"/>
      <c r="G168" s="1"/>
      <c r="H168" s="1"/>
      <c r="I168" s="1"/>
      <c r="J168" s="1"/>
      <c r="K168" s="1"/>
      <c r="L168" s="1"/>
      <c r="M168" s="1"/>
      <c r="N168" s="1"/>
      <c r="O168" s="63"/>
      <c r="P168" s="1"/>
    </row>
    <row r="169" customHeight="true" spans="1:16">
      <c r="A169" s="1"/>
      <c r="B169" s="1"/>
      <c r="C169" s="1"/>
      <c r="D169" s="1"/>
      <c r="E169" s="1"/>
      <c r="F169" s="1"/>
      <c r="G169" s="1"/>
      <c r="H169" s="1"/>
      <c r="I169" s="1"/>
      <c r="J169" s="1"/>
      <c r="K169" s="1"/>
      <c r="L169" s="1"/>
      <c r="M169" s="1"/>
      <c r="N169" s="1"/>
      <c r="O169" s="63"/>
      <c r="P169" s="1"/>
    </row>
    <row r="170" customHeight="true" spans="1:16">
      <c r="A170" s="1"/>
      <c r="B170" s="1"/>
      <c r="C170" s="1"/>
      <c r="D170" s="1"/>
      <c r="E170" s="1"/>
      <c r="F170" s="1"/>
      <c r="G170" s="1"/>
      <c r="H170" s="1"/>
      <c r="I170" s="1"/>
      <c r="J170" s="1"/>
      <c r="K170" s="1"/>
      <c r="L170" s="1"/>
      <c r="M170" s="1"/>
      <c r="N170" s="1"/>
      <c r="O170" s="63"/>
      <c r="P170" s="1"/>
    </row>
    <row r="171" customHeight="true" spans="1:16">
      <c r="A171" s="1"/>
      <c r="B171" s="1"/>
      <c r="C171" s="1"/>
      <c r="D171" s="1"/>
      <c r="E171" s="1"/>
      <c r="F171" s="1"/>
      <c r="G171" s="1"/>
      <c r="H171" s="1"/>
      <c r="I171" s="1"/>
      <c r="J171" s="1"/>
      <c r="K171" s="1"/>
      <c r="L171" s="1"/>
      <c r="M171" s="1"/>
      <c r="N171" s="1"/>
      <c r="O171" s="63"/>
      <c r="P171" s="1"/>
    </row>
    <row r="172" customHeight="true" spans="1:16">
      <c r="A172" s="1"/>
      <c r="B172" s="1"/>
      <c r="C172" s="1"/>
      <c r="D172" s="1"/>
      <c r="E172" s="1"/>
      <c r="F172" s="1"/>
      <c r="G172" s="1"/>
      <c r="H172" s="1"/>
      <c r="I172" s="1"/>
      <c r="J172" s="1"/>
      <c r="K172" s="1"/>
      <c r="L172" s="1"/>
      <c r="M172" s="1"/>
      <c r="N172" s="1"/>
      <c r="O172" s="63"/>
      <c r="P172" s="1"/>
    </row>
    <row r="173" customHeight="true" spans="1:16">
      <c r="A173" s="1"/>
      <c r="B173" s="1"/>
      <c r="C173" s="1"/>
      <c r="D173" s="1"/>
      <c r="E173" s="1"/>
      <c r="F173" s="1"/>
      <c r="G173" s="1"/>
      <c r="H173" s="1"/>
      <c r="I173" s="1"/>
      <c r="J173" s="1"/>
      <c r="K173" s="1"/>
      <c r="L173" s="1"/>
      <c r="M173" s="1"/>
      <c r="N173" s="1"/>
      <c r="O173" s="63"/>
      <c r="P173" s="1"/>
    </row>
    <row r="174" customHeight="true" spans="1:16">
      <c r="A174" s="1"/>
      <c r="B174" s="1"/>
      <c r="C174" s="1"/>
      <c r="D174" s="1"/>
      <c r="E174" s="1"/>
      <c r="F174" s="1"/>
      <c r="G174" s="1"/>
      <c r="H174" s="1"/>
      <c r="I174" s="1"/>
      <c r="J174" s="1"/>
      <c r="K174" s="1"/>
      <c r="L174" s="1"/>
      <c r="M174" s="1"/>
      <c r="N174" s="1"/>
      <c r="O174" s="63"/>
      <c r="P174" s="1"/>
    </row>
    <row r="175" customHeight="true" spans="1:16">
      <c r="A175" s="1"/>
      <c r="B175" s="1"/>
      <c r="C175" s="1"/>
      <c r="D175" s="1"/>
      <c r="E175" s="1"/>
      <c r="F175" s="1"/>
      <c r="G175" s="1"/>
      <c r="H175" s="1"/>
      <c r="I175" s="1"/>
      <c r="J175" s="1"/>
      <c r="K175" s="1"/>
      <c r="L175" s="1"/>
      <c r="M175" s="1"/>
      <c r="N175" s="1"/>
      <c r="O175" s="63"/>
      <c r="P175" s="1"/>
    </row>
    <row r="176" customHeight="true" spans="1:16">
      <c r="A176" s="1"/>
      <c r="B176" s="1"/>
      <c r="C176" s="1"/>
      <c r="D176" s="1"/>
      <c r="E176" s="1"/>
      <c r="F176" s="1"/>
      <c r="G176" s="1"/>
      <c r="H176" s="1"/>
      <c r="I176" s="1"/>
      <c r="J176" s="1"/>
      <c r="K176" s="1"/>
      <c r="L176" s="1"/>
      <c r="M176" s="1"/>
      <c r="N176" s="1"/>
      <c r="O176" s="63"/>
      <c r="P176" s="1"/>
    </row>
    <row r="177" customHeight="true" spans="1:16">
      <c r="A177" s="1"/>
      <c r="B177" s="1"/>
      <c r="C177" s="1"/>
      <c r="D177" s="1"/>
      <c r="E177" s="1"/>
      <c r="F177" s="1"/>
      <c r="G177" s="1"/>
      <c r="H177" s="1"/>
      <c r="I177" s="1"/>
      <c r="J177" s="1"/>
      <c r="K177" s="1"/>
      <c r="L177" s="1"/>
      <c r="M177" s="1"/>
      <c r="N177" s="1"/>
      <c r="O177" s="63"/>
      <c r="P177" s="1"/>
    </row>
    <row r="178" customHeight="true" spans="1:16">
      <c r="A178" s="1"/>
      <c r="B178" s="1"/>
      <c r="C178" s="1"/>
      <c r="D178" s="1"/>
      <c r="E178" s="1"/>
      <c r="F178" s="1"/>
      <c r="G178" s="1"/>
      <c r="H178" s="1"/>
      <c r="I178" s="1"/>
      <c r="J178" s="1"/>
      <c r="K178" s="1"/>
      <c r="L178" s="1"/>
      <c r="M178" s="1"/>
      <c r="N178" s="1"/>
      <c r="O178" s="63"/>
      <c r="P178" s="1"/>
    </row>
    <row r="179" customHeight="true" spans="1:16">
      <c r="A179" s="1"/>
      <c r="B179" s="1"/>
      <c r="C179" s="1"/>
      <c r="D179" s="1"/>
      <c r="E179" s="1"/>
      <c r="F179" s="1"/>
      <c r="G179" s="1"/>
      <c r="H179" s="1"/>
      <c r="I179" s="1"/>
      <c r="J179" s="1"/>
      <c r="K179" s="1"/>
      <c r="L179" s="1"/>
      <c r="M179" s="1"/>
      <c r="N179" s="1"/>
      <c r="O179" s="63"/>
      <c r="P179" s="1"/>
    </row>
    <row r="180" customHeight="true" spans="1:16">
      <c r="A180" s="1"/>
      <c r="B180" s="1"/>
      <c r="C180" s="1"/>
      <c r="D180" s="1"/>
      <c r="E180" s="1"/>
      <c r="F180" s="1"/>
      <c r="G180" s="1"/>
      <c r="H180" s="1"/>
      <c r="I180" s="1"/>
      <c r="J180" s="1"/>
      <c r="K180" s="1"/>
      <c r="L180" s="1"/>
      <c r="M180" s="1"/>
      <c r="N180" s="1"/>
      <c r="O180" s="63"/>
      <c r="P180" s="1"/>
    </row>
    <row r="181" customHeight="true" spans="1:16">
      <c r="A181" s="1"/>
      <c r="B181" s="1"/>
      <c r="C181" s="1"/>
      <c r="D181" s="1"/>
      <c r="E181" s="1"/>
      <c r="F181" s="1"/>
      <c r="G181" s="1"/>
      <c r="H181" s="1"/>
      <c r="I181" s="1"/>
      <c r="J181" s="1"/>
      <c r="K181" s="1"/>
      <c r="L181" s="1"/>
      <c r="M181" s="1"/>
      <c r="N181" s="1"/>
      <c r="O181" s="63"/>
      <c r="P181" s="1"/>
    </row>
    <row r="182" customHeight="true" spans="1:16">
      <c r="A182" s="1"/>
      <c r="B182" s="1"/>
      <c r="C182" s="1"/>
      <c r="D182" s="1"/>
      <c r="E182" s="1"/>
      <c r="F182" s="1"/>
      <c r="G182" s="1"/>
      <c r="H182" s="1"/>
      <c r="I182" s="1"/>
      <c r="J182" s="1"/>
      <c r="K182" s="1"/>
      <c r="L182" s="1"/>
      <c r="M182" s="1"/>
      <c r="N182" s="1"/>
      <c r="O182" s="63"/>
      <c r="P182" s="1"/>
    </row>
    <row r="183" customHeight="true" spans="1:16">
      <c r="A183" s="1"/>
      <c r="B183" s="1"/>
      <c r="C183" s="1"/>
      <c r="D183" s="1"/>
      <c r="E183" s="1"/>
      <c r="F183" s="1"/>
      <c r="G183" s="1"/>
      <c r="H183" s="1"/>
      <c r="I183" s="1"/>
      <c r="J183" s="1"/>
      <c r="K183" s="1"/>
      <c r="L183" s="1"/>
      <c r="M183" s="1"/>
      <c r="N183" s="1"/>
      <c r="O183" s="63"/>
      <c r="P183" s="1"/>
    </row>
    <row r="184" customHeight="true" spans="1:16">
      <c r="A184" s="1"/>
      <c r="B184" s="1"/>
      <c r="C184" s="1"/>
      <c r="D184" s="1"/>
      <c r="E184" s="1"/>
      <c r="F184" s="1"/>
      <c r="G184" s="1"/>
      <c r="H184" s="1"/>
      <c r="I184" s="1"/>
      <c r="J184" s="1"/>
      <c r="K184" s="1"/>
      <c r="L184" s="1"/>
      <c r="M184" s="1"/>
      <c r="N184" s="1"/>
      <c r="O184" s="63"/>
      <c r="P184" s="1"/>
    </row>
    <row r="185" customHeight="true" spans="1:16">
      <c r="A185" s="1"/>
      <c r="B185" s="1"/>
      <c r="C185" s="1"/>
      <c r="D185" s="1"/>
      <c r="E185" s="1"/>
      <c r="F185" s="1"/>
      <c r="G185" s="1"/>
      <c r="H185" s="1"/>
      <c r="I185" s="1"/>
      <c r="J185" s="1"/>
      <c r="K185" s="1"/>
      <c r="L185" s="1"/>
      <c r="M185" s="1"/>
      <c r="N185" s="1"/>
      <c r="O185" s="63"/>
      <c r="P185" s="1"/>
    </row>
    <row r="186" customHeight="true" spans="1:16">
      <c r="A186" s="1"/>
      <c r="B186" s="1"/>
      <c r="C186" s="1"/>
      <c r="D186" s="1"/>
      <c r="E186" s="1"/>
      <c r="F186" s="1"/>
      <c r="G186" s="1"/>
      <c r="H186" s="1"/>
      <c r="I186" s="1"/>
      <c r="J186" s="1"/>
      <c r="K186" s="1"/>
      <c r="L186" s="1"/>
      <c r="M186" s="1"/>
      <c r="N186" s="1"/>
      <c r="O186" s="63"/>
      <c r="P186" s="1"/>
    </row>
    <row r="187" customHeight="true" spans="1:16">
      <c r="A187" s="1"/>
      <c r="B187" s="1"/>
      <c r="C187" s="1"/>
      <c r="D187" s="1"/>
      <c r="E187" s="1"/>
      <c r="F187" s="1"/>
      <c r="G187" s="1"/>
      <c r="H187" s="1"/>
      <c r="I187" s="1"/>
      <c r="J187" s="1"/>
      <c r="K187" s="1"/>
      <c r="L187" s="1"/>
      <c r="M187" s="1"/>
      <c r="N187" s="1"/>
      <c r="O187" s="63"/>
      <c r="P187" s="1"/>
    </row>
    <row r="188" customHeight="true" spans="1:16">
      <c r="A188" s="1"/>
      <c r="B188" s="1"/>
      <c r="C188" s="1"/>
      <c r="D188" s="1"/>
      <c r="E188" s="1"/>
      <c r="F188" s="1"/>
      <c r="G188" s="1"/>
      <c r="H188" s="1"/>
      <c r="I188" s="1"/>
      <c r="J188" s="1"/>
      <c r="K188" s="1"/>
      <c r="L188" s="1"/>
      <c r="M188" s="1"/>
      <c r="N188" s="1"/>
      <c r="O188" s="63"/>
      <c r="P188" s="1"/>
    </row>
    <row r="189" customHeight="true" spans="1:16">
      <c r="A189" s="1"/>
      <c r="B189" s="1"/>
      <c r="C189" s="1"/>
      <c r="D189" s="1"/>
      <c r="E189" s="1"/>
      <c r="F189" s="1"/>
      <c r="G189" s="1"/>
      <c r="H189" s="1"/>
      <c r="I189" s="1"/>
      <c r="J189" s="1"/>
      <c r="K189" s="1"/>
      <c r="L189" s="1"/>
      <c r="M189" s="1"/>
      <c r="N189" s="1"/>
      <c r="O189" s="63"/>
      <c r="P189" s="1"/>
    </row>
    <row r="190" customHeight="true" spans="1:16">
      <c r="A190" s="1"/>
      <c r="B190" s="1"/>
      <c r="C190" s="1"/>
      <c r="D190" s="1"/>
      <c r="E190" s="1"/>
      <c r="F190" s="1"/>
      <c r="G190" s="1"/>
      <c r="H190" s="1"/>
      <c r="I190" s="1"/>
      <c r="J190" s="1"/>
      <c r="K190" s="1"/>
      <c r="L190" s="1"/>
      <c r="M190" s="1"/>
      <c r="N190" s="1"/>
      <c r="O190" s="63"/>
      <c r="P190" s="1"/>
    </row>
    <row r="191" customHeight="true" spans="1:16">
      <c r="A191" s="1"/>
      <c r="B191" s="1"/>
      <c r="C191" s="1"/>
      <c r="D191" s="1"/>
      <c r="E191" s="1"/>
      <c r="F191" s="1"/>
      <c r="G191" s="1"/>
      <c r="H191" s="1"/>
      <c r="I191" s="1"/>
      <c r="J191" s="1"/>
      <c r="K191" s="1"/>
      <c r="L191" s="1"/>
      <c r="M191" s="1"/>
      <c r="N191" s="1"/>
      <c r="O191" s="63"/>
      <c r="P191" s="1"/>
    </row>
    <row r="192" customHeight="true" spans="1:16">
      <c r="A192" s="1"/>
      <c r="B192" s="1"/>
      <c r="C192" s="1"/>
      <c r="D192" s="1"/>
      <c r="E192" s="1"/>
      <c r="F192" s="1"/>
      <c r="G192" s="1"/>
      <c r="H192" s="1"/>
      <c r="I192" s="1"/>
      <c r="J192" s="1"/>
      <c r="K192" s="1"/>
      <c r="L192" s="1"/>
      <c r="M192" s="1"/>
      <c r="N192" s="1"/>
      <c r="O192" s="63"/>
      <c r="P192" s="1"/>
    </row>
    <row r="193" customHeight="true" spans="1:16">
      <c r="A193" s="1"/>
      <c r="B193" s="1"/>
      <c r="C193" s="1"/>
      <c r="D193" s="1"/>
      <c r="E193" s="1"/>
      <c r="F193" s="1"/>
      <c r="G193" s="1"/>
      <c r="H193" s="1"/>
      <c r="I193" s="1"/>
      <c r="J193" s="1"/>
      <c r="K193" s="1"/>
      <c r="L193" s="1"/>
      <c r="M193" s="1"/>
      <c r="N193" s="1"/>
      <c r="O193" s="63"/>
      <c r="P193" s="1"/>
    </row>
    <row r="194" customHeight="true" spans="1:16">
      <c r="A194" s="1"/>
      <c r="B194" s="1"/>
      <c r="C194" s="1"/>
      <c r="D194" s="1"/>
      <c r="E194" s="1"/>
      <c r="F194" s="1"/>
      <c r="G194" s="1"/>
      <c r="H194" s="1"/>
      <c r="I194" s="1"/>
      <c r="J194" s="1"/>
      <c r="K194" s="1"/>
      <c r="L194" s="1"/>
      <c r="M194" s="1"/>
      <c r="N194" s="1"/>
      <c r="O194" s="63"/>
      <c r="P194" s="1"/>
    </row>
    <row r="195" customHeight="true" spans="1:16">
      <c r="A195" s="1"/>
      <c r="B195" s="1"/>
      <c r="C195" s="1"/>
      <c r="D195" s="1"/>
      <c r="E195" s="1"/>
      <c r="F195" s="1"/>
      <c r="G195" s="1"/>
      <c r="H195" s="1"/>
      <c r="I195" s="1"/>
      <c r="J195" s="1"/>
      <c r="K195" s="1"/>
      <c r="L195" s="1"/>
      <c r="M195" s="1"/>
      <c r="N195" s="1"/>
      <c r="O195" s="63"/>
      <c r="P195" s="1"/>
    </row>
    <row r="196" customHeight="true" spans="1:16">
      <c r="A196" s="1"/>
      <c r="B196" s="1"/>
      <c r="C196" s="1"/>
      <c r="D196" s="1"/>
      <c r="E196" s="1"/>
      <c r="F196" s="1"/>
      <c r="G196" s="1"/>
      <c r="H196" s="1"/>
      <c r="I196" s="1"/>
      <c r="J196" s="1"/>
      <c r="K196" s="1"/>
      <c r="L196" s="1"/>
      <c r="M196" s="1"/>
      <c r="N196" s="1"/>
      <c r="O196" s="63"/>
      <c r="P196" s="1"/>
    </row>
    <row r="197" customHeight="true" spans="1:16">
      <c r="A197" s="1"/>
      <c r="B197" s="1"/>
      <c r="C197" s="1"/>
      <c r="D197" s="1"/>
      <c r="E197" s="1"/>
      <c r="F197" s="1"/>
      <c r="G197" s="1"/>
      <c r="H197" s="1"/>
      <c r="I197" s="1"/>
      <c r="J197" s="1"/>
      <c r="K197" s="1"/>
      <c r="L197" s="1"/>
      <c r="M197" s="1"/>
      <c r="N197" s="1"/>
      <c r="O197" s="63"/>
      <c r="P197" s="1"/>
    </row>
    <row r="198" customHeight="true" spans="1:16">
      <c r="A198" s="1"/>
      <c r="B198" s="1"/>
      <c r="C198" s="1"/>
      <c r="D198" s="1"/>
      <c r="E198" s="1"/>
      <c r="F198" s="1"/>
      <c r="G198" s="1"/>
      <c r="H198" s="1"/>
      <c r="I198" s="1"/>
      <c r="J198" s="1"/>
      <c r="K198" s="1"/>
      <c r="L198" s="1"/>
      <c r="M198" s="1"/>
      <c r="N198" s="1"/>
      <c r="O198" s="63"/>
      <c r="P198" s="1"/>
    </row>
    <row r="199" customHeight="true" spans="1:16">
      <c r="A199" s="1"/>
      <c r="B199" s="1"/>
      <c r="C199" s="1"/>
      <c r="D199" s="1"/>
      <c r="E199" s="1"/>
      <c r="F199" s="1"/>
      <c r="G199" s="1"/>
      <c r="H199" s="1"/>
      <c r="I199" s="1"/>
      <c r="J199" s="1"/>
      <c r="K199" s="1"/>
      <c r="L199" s="1"/>
      <c r="M199" s="1"/>
      <c r="N199" s="1"/>
      <c r="O199" s="63"/>
      <c r="P199" s="1"/>
    </row>
    <row r="200" customHeight="true" spans="1:16">
      <c r="A200" s="1"/>
      <c r="B200" s="1"/>
      <c r="C200" s="1"/>
      <c r="D200" s="1"/>
      <c r="E200" s="1"/>
      <c r="F200" s="1"/>
      <c r="G200" s="1"/>
      <c r="H200" s="1"/>
      <c r="I200" s="1"/>
      <c r="J200" s="1"/>
      <c r="K200" s="1"/>
      <c r="L200" s="1"/>
      <c r="M200" s="1"/>
      <c r="N200" s="1"/>
      <c r="O200" s="63"/>
      <c r="P200" s="1"/>
    </row>
    <row r="201" customHeight="true" spans="1:16">
      <c r="A201" s="1"/>
      <c r="B201" s="1"/>
      <c r="C201" s="1"/>
      <c r="D201" s="1"/>
      <c r="E201" s="1"/>
      <c r="F201" s="1"/>
      <c r="G201" s="1"/>
      <c r="H201" s="1"/>
      <c r="I201" s="1"/>
      <c r="J201" s="1"/>
      <c r="K201" s="1"/>
      <c r="L201" s="1"/>
      <c r="M201" s="1"/>
      <c r="N201" s="1"/>
      <c r="O201" s="63"/>
      <c r="P201" s="1"/>
    </row>
    <row r="202" customHeight="true" spans="1:16">
      <c r="A202" s="1"/>
      <c r="B202" s="1"/>
      <c r="C202" s="1"/>
      <c r="D202" s="1"/>
      <c r="E202" s="1"/>
      <c r="F202" s="1"/>
      <c r="G202" s="1"/>
      <c r="H202" s="1"/>
      <c r="I202" s="1"/>
      <c r="J202" s="1"/>
      <c r="K202" s="1"/>
      <c r="L202" s="1"/>
      <c r="M202" s="1"/>
      <c r="N202" s="1"/>
      <c r="O202" s="63"/>
      <c r="P202" s="1"/>
    </row>
    <row r="203" customHeight="true" spans="1:16">
      <c r="A203" s="1"/>
      <c r="B203" s="1"/>
      <c r="C203" s="1"/>
      <c r="D203" s="1"/>
      <c r="E203" s="1"/>
      <c r="F203" s="1"/>
      <c r="G203" s="1"/>
      <c r="H203" s="1"/>
      <c r="I203" s="1"/>
      <c r="J203" s="1"/>
      <c r="K203" s="1"/>
      <c r="L203" s="1"/>
      <c r="M203" s="1"/>
      <c r="N203" s="1"/>
      <c r="O203" s="63"/>
      <c r="P203" s="1"/>
    </row>
    <row r="204" customHeight="true" spans="1:16">
      <c r="A204" s="1"/>
      <c r="B204" s="1"/>
      <c r="C204" s="1"/>
      <c r="D204" s="1"/>
      <c r="E204" s="1"/>
      <c r="F204" s="1"/>
      <c r="G204" s="1"/>
      <c r="H204" s="1"/>
      <c r="I204" s="1"/>
      <c r="J204" s="1"/>
      <c r="K204" s="1"/>
      <c r="L204" s="1"/>
      <c r="M204" s="1"/>
      <c r="N204" s="1"/>
      <c r="O204" s="63"/>
      <c r="P204" s="1"/>
    </row>
    <row r="205" customHeight="true" spans="1:16">
      <c r="A205" s="1"/>
      <c r="B205" s="1"/>
      <c r="C205" s="1"/>
      <c r="D205" s="1"/>
      <c r="E205" s="1"/>
      <c r="F205" s="1"/>
      <c r="G205" s="1"/>
      <c r="H205" s="1"/>
      <c r="I205" s="1"/>
      <c r="J205" s="1"/>
      <c r="K205" s="1"/>
      <c r="L205" s="1"/>
      <c r="M205" s="1"/>
      <c r="N205" s="1"/>
      <c r="O205" s="63"/>
      <c r="P205" s="1"/>
    </row>
    <row r="206" customHeight="true" spans="1:16">
      <c r="A206" s="1"/>
      <c r="B206" s="1"/>
      <c r="C206" s="1"/>
      <c r="D206" s="1"/>
      <c r="E206" s="1"/>
      <c r="F206" s="1"/>
      <c r="G206" s="1"/>
      <c r="H206" s="1"/>
      <c r="I206" s="1"/>
      <c r="J206" s="1"/>
      <c r="K206" s="1"/>
      <c r="L206" s="1"/>
      <c r="M206" s="1"/>
      <c r="N206" s="1"/>
      <c r="O206" s="63"/>
      <c r="P206" s="1"/>
    </row>
    <row r="207" customHeight="true" spans="1:16">
      <c r="A207" s="1"/>
      <c r="B207" s="1"/>
      <c r="C207" s="1"/>
      <c r="D207" s="1"/>
      <c r="E207" s="1"/>
      <c r="F207" s="1"/>
      <c r="G207" s="1"/>
      <c r="H207" s="1"/>
      <c r="I207" s="1"/>
      <c r="J207" s="1"/>
      <c r="K207" s="1"/>
      <c r="L207" s="1"/>
      <c r="M207" s="1"/>
      <c r="N207" s="1"/>
      <c r="O207" s="63"/>
      <c r="P207" s="1"/>
    </row>
    <row r="208" customHeight="true" spans="1:16">
      <c r="A208" s="1"/>
      <c r="B208" s="1"/>
      <c r="C208" s="1"/>
      <c r="D208" s="1"/>
      <c r="E208" s="1"/>
      <c r="F208" s="1"/>
      <c r="G208" s="1"/>
      <c r="H208" s="1"/>
      <c r="I208" s="1"/>
      <c r="J208" s="1"/>
      <c r="K208" s="1"/>
      <c r="L208" s="1"/>
      <c r="M208" s="1"/>
      <c r="N208" s="1"/>
      <c r="O208" s="63"/>
      <c r="P208" s="1"/>
    </row>
    <row r="209" customHeight="true" spans="1:16">
      <c r="A209" s="1"/>
      <c r="B209" s="1"/>
      <c r="C209" s="1"/>
      <c r="D209" s="1"/>
      <c r="E209" s="1"/>
      <c r="F209" s="1"/>
      <c r="G209" s="1"/>
      <c r="H209" s="1"/>
      <c r="I209" s="1"/>
      <c r="J209" s="1"/>
      <c r="K209" s="1"/>
      <c r="L209" s="1"/>
      <c r="M209" s="1"/>
      <c r="N209" s="1"/>
      <c r="O209" s="63"/>
      <c r="P209" s="1"/>
    </row>
    <row r="210" customHeight="true" spans="1:16">
      <c r="A210" s="1"/>
      <c r="B210" s="1"/>
      <c r="C210" s="1"/>
      <c r="D210" s="1"/>
      <c r="E210" s="1"/>
      <c r="F210" s="1"/>
      <c r="G210" s="1"/>
      <c r="H210" s="1"/>
      <c r="I210" s="1"/>
      <c r="J210" s="1"/>
      <c r="K210" s="1"/>
      <c r="L210" s="1"/>
      <c r="M210" s="1"/>
      <c r="N210" s="1"/>
      <c r="O210" s="63"/>
      <c r="P210" s="1"/>
    </row>
    <row r="211" customHeight="true" spans="1:16">
      <c r="A211" s="1"/>
      <c r="B211" s="1"/>
      <c r="C211" s="1"/>
      <c r="D211" s="1"/>
      <c r="E211" s="1"/>
      <c r="F211" s="1"/>
      <c r="G211" s="1"/>
      <c r="H211" s="1"/>
      <c r="I211" s="1"/>
      <c r="J211" s="1"/>
      <c r="K211" s="1"/>
      <c r="L211" s="1"/>
      <c r="M211" s="1"/>
      <c r="N211" s="1"/>
      <c r="O211" s="63"/>
      <c r="P211" s="1"/>
    </row>
    <row r="212" customHeight="true" spans="1:16">
      <c r="A212" s="1"/>
      <c r="B212" s="1"/>
      <c r="C212" s="1"/>
      <c r="D212" s="1"/>
      <c r="E212" s="1"/>
      <c r="F212" s="1"/>
      <c r="G212" s="1"/>
      <c r="H212" s="1"/>
      <c r="I212" s="1"/>
      <c r="J212" s="1"/>
      <c r="K212" s="1"/>
      <c r="L212" s="1"/>
      <c r="M212" s="1"/>
      <c r="N212" s="1"/>
      <c r="O212" s="63"/>
      <c r="P212" s="1"/>
    </row>
    <row r="213" customHeight="true" spans="1:16">
      <c r="A213" s="1"/>
      <c r="B213" s="1"/>
      <c r="C213" s="1"/>
      <c r="D213" s="1"/>
      <c r="E213" s="1"/>
      <c r="F213" s="1"/>
      <c r="G213" s="1"/>
      <c r="H213" s="1"/>
      <c r="I213" s="1"/>
      <c r="J213" s="1"/>
      <c r="K213" s="1"/>
      <c r="L213" s="1"/>
      <c r="M213" s="1"/>
      <c r="N213" s="1"/>
      <c r="O213" s="63"/>
      <c r="P213" s="1"/>
    </row>
    <row r="214" customHeight="true" spans="1:16">
      <c r="A214" s="1"/>
      <c r="B214" s="1"/>
      <c r="C214" s="1"/>
      <c r="D214" s="1"/>
      <c r="E214" s="1"/>
      <c r="F214" s="1"/>
      <c r="G214" s="1"/>
      <c r="H214" s="1"/>
      <c r="I214" s="1"/>
      <c r="J214" s="1"/>
      <c r="K214" s="1"/>
      <c r="L214" s="1"/>
      <c r="M214" s="1"/>
      <c r="N214" s="1"/>
      <c r="O214" s="63"/>
      <c r="P214" s="1"/>
    </row>
    <row r="215" customHeight="true" spans="1:16">
      <c r="A215" s="1"/>
      <c r="B215" s="1"/>
      <c r="C215" s="1"/>
      <c r="D215" s="1"/>
      <c r="E215" s="1"/>
      <c r="F215" s="1"/>
      <c r="G215" s="1"/>
      <c r="H215" s="1"/>
      <c r="I215" s="1"/>
      <c r="J215" s="1"/>
      <c r="K215" s="1"/>
      <c r="L215" s="1"/>
      <c r="M215" s="1"/>
      <c r="N215" s="1"/>
      <c r="O215" s="63"/>
      <c r="P215" s="1"/>
    </row>
    <row r="216" customHeight="true" spans="1:16">
      <c r="A216" s="1"/>
      <c r="B216" s="1"/>
      <c r="C216" s="1"/>
      <c r="D216" s="1"/>
      <c r="E216" s="1"/>
      <c r="F216" s="1"/>
      <c r="G216" s="1"/>
      <c r="H216" s="1"/>
      <c r="I216" s="1"/>
      <c r="J216" s="1"/>
      <c r="K216" s="1"/>
      <c r="L216" s="1"/>
      <c r="M216" s="1"/>
      <c r="N216" s="1"/>
      <c r="O216" s="63"/>
      <c r="P216" s="1"/>
    </row>
    <row r="217" customHeight="true" spans="1:16">
      <c r="A217" s="1"/>
      <c r="B217" s="1"/>
      <c r="C217" s="1"/>
      <c r="D217" s="1"/>
      <c r="E217" s="1"/>
      <c r="F217" s="1"/>
      <c r="G217" s="1"/>
      <c r="H217" s="1"/>
      <c r="I217" s="1"/>
      <c r="J217" s="1"/>
      <c r="K217" s="1"/>
      <c r="L217" s="1"/>
      <c r="M217" s="1"/>
      <c r="N217" s="1"/>
      <c r="O217" s="63"/>
      <c r="P217" s="1"/>
    </row>
    <row r="218" customHeight="true" spans="1:16">
      <c r="A218" s="1"/>
      <c r="B218" s="1"/>
      <c r="C218" s="1"/>
      <c r="D218" s="1"/>
      <c r="E218" s="1"/>
      <c r="F218" s="1"/>
      <c r="G218" s="1"/>
      <c r="H218" s="1"/>
      <c r="I218" s="1"/>
      <c r="J218" s="1"/>
      <c r="K218" s="1"/>
      <c r="L218" s="1"/>
      <c r="M218" s="1"/>
      <c r="N218" s="1"/>
      <c r="O218" s="63"/>
      <c r="P218" s="1"/>
    </row>
    <row r="219" customHeight="true" spans="1:16">
      <c r="A219" s="1"/>
      <c r="B219" s="1"/>
      <c r="C219" s="1"/>
      <c r="D219" s="1"/>
      <c r="E219" s="1"/>
      <c r="F219" s="1"/>
      <c r="G219" s="1"/>
      <c r="H219" s="1"/>
      <c r="I219" s="1"/>
      <c r="J219" s="1"/>
      <c r="K219" s="1"/>
      <c r="L219" s="1"/>
      <c r="M219" s="1"/>
      <c r="N219" s="1"/>
      <c r="O219" s="63"/>
      <c r="P219" s="1"/>
    </row>
    <row r="220" customHeight="true" spans="1:16">
      <c r="A220" s="1"/>
      <c r="B220" s="1"/>
      <c r="C220" s="1"/>
      <c r="D220" s="1"/>
      <c r="E220" s="1"/>
      <c r="F220" s="1"/>
      <c r="G220" s="1"/>
      <c r="H220" s="1"/>
      <c r="I220" s="1"/>
      <c r="J220" s="1"/>
      <c r="K220" s="1"/>
      <c r="L220" s="1"/>
      <c r="M220" s="1"/>
      <c r="N220" s="1"/>
      <c r="O220" s="63"/>
      <c r="P220" s="1"/>
    </row>
    <row r="221" customHeight="true" spans="1:16">
      <c r="A221" s="1"/>
      <c r="B221" s="1"/>
      <c r="C221" s="1"/>
      <c r="D221" s="1"/>
      <c r="E221" s="1"/>
      <c r="F221" s="1"/>
      <c r="G221" s="1"/>
      <c r="H221" s="1"/>
      <c r="I221" s="1"/>
      <c r="J221" s="1"/>
      <c r="K221" s="1"/>
      <c r="L221" s="1"/>
      <c r="M221" s="1"/>
      <c r="N221" s="1"/>
      <c r="O221" s="63"/>
      <c r="P221" s="1"/>
    </row>
    <row r="222" customHeight="true" spans="1:16">
      <c r="A222" s="1"/>
      <c r="B222" s="1"/>
      <c r="C222" s="1"/>
      <c r="D222" s="1"/>
      <c r="E222" s="1"/>
      <c r="F222" s="1"/>
      <c r="G222" s="1"/>
      <c r="H222" s="1"/>
      <c r="I222" s="1"/>
      <c r="J222" s="1"/>
      <c r="K222" s="1"/>
      <c r="L222" s="1"/>
      <c r="M222" s="1"/>
      <c r="N222" s="1"/>
      <c r="O222" s="63"/>
      <c r="P222" s="1"/>
    </row>
    <row r="223" customHeight="true" spans="1:16">
      <c r="A223" s="1"/>
      <c r="B223" s="1"/>
      <c r="C223" s="1"/>
      <c r="D223" s="1"/>
      <c r="E223" s="1"/>
      <c r="F223" s="1"/>
      <c r="G223" s="1"/>
      <c r="H223" s="1"/>
      <c r="I223" s="1"/>
      <c r="J223" s="1"/>
      <c r="K223" s="1"/>
      <c r="L223" s="1"/>
      <c r="M223" s="1"/>
      <c r="N223" s="1"/>
      <c r="O223" s="63"/>
      <c r="P223" s="1"/>
    </row>
    <row r="224" customHeight="true" spans="1:16">
      <c r="A224" s="1"/>
      <c r="B224" s="1"/>
      <c r="C224" s="1"/>
      <c r="D224" s="1"/>
      <c r="E224" s="1"/>
      <c r="F224" s="1"/>
      <c r="G224" s="1"/>
      <c r="H224" s="1"/>
      <c r="I224" s="1"/>
      <c r="J224" s="1"/>
      <c r="K224" s="1"/>
      <c r="L224" s="1"/>
      <c r="M224" s="1"/>
      <c r="N224" s="1"/>
      <c r="O224" s="63"/>
      <c r="P224" s="1"/>
    </row>
    <row r="225" customHeight="true" spans="1:16">
      <c r="A225" s="1"/>
      <c r="B225" s="1"/>
      <c r="C225" s="1"/>
      <c r="D225" s="1"/>
      <c r="E225" s="1"/>
      <c r="F225" s="1"/>
      <c r="G225" s="1"/>
      <c r="H225" s="1"/>
      <c r="I225" s="1"/>
      <c r="J225" s="1"/>
      <c r="K225" s="1"/>
      <c r="L225" s="1"/>
      <c r="M225" s="1"/>
      <c r="N225" s="1"/>
      <c r="O225" s="63"/>
      <c r="P225" s="1"/>
    </row>
    <row r="226" customHeight="true" spans="1:16">
      <c r="A226" s="1"/>
      <c r="B226" s="1"/>
      <c r="C226" s="1"/>
      <c r="D226" s="1"/>
      <c r="E226" s="1"/>
      <c r="F226" s="1"/>
      <c r="G226" s="1"/>
      <c r="H226" s="1"/>
      <c r="I226" s="1"/>
      <c r="J226" s="1"/>
      <c r="K226" s="1"/>
      <c r="L226" s="1"/>
      <c r="M226" s="1"/>
      <c r="N226" s="1"/>
      <c r="O226" s="63"/>
      <c r="P226" s="1"/>
    </row>
    <row r="227" customHeight="true" spans="1:16">
      <c r="A227" s="1"/>
      <c r="B227" s="1"/>
      <c r="C227" s="1"/>
      <c r="D227" s="1"/>
      <c r="E227" s="1"/>
      <c r="F227" s="1"/>
      <c r="G227" s="1"/>
      <c r="H227" s="1"/>
      <c r="I227" s="1"/>
      <c r="J227" s="1"/>
      <c r="K227" s="1"/>
      <c r="L227" s="1"/>
      <c r="M227" s="1"/>
      <c r="N227" s="1"/>
      <c r="O227" s="63"/>
      <c r="P227" s="1"/>
    </row>
    <row r="228" customHeight="true" spans="1:16">
      <c r="A228" s="1"/>
      <c r="B228" s="1"/>
      <c r="C228" s="1"/>
      <c r="D228" s="1"/>
      <c r="E228" s="1"/>
      <c r="F228" s="1"/>
      <c r="G228" s="1"/>
      <c r="H228" s="1"/>
      <c r="I228" s="1"/>
      <c r="J228" s="1"/>
      <c r="K228" s="1"/>
      <c r="L228" s="1"/>
      <c r="M228" s="1"/>
      <c r="N228" s="1"/>
      <c r="O228" s="63"/>
      <c r="P228" s="1"/>
    </row>
    <row r="229" customHeight="true" spans="1:16">
      <c r="A229" s="1"/>
      <c r="B229" s="1"/>
      <c r="C229" s="1"/>
      <c r="D229" s="1"/>
      <c r="E229" s="1"/>
      <c r="F229" s="1"/>
      <c r="G229" s="1"/>
      <c r="H229" s="1"/>
      <c r="I229" s="1"/>
      <c r="J229" s="1"/>
      <c r="K229" s="1"/>
      <c r="L229" s="1"/>
      <c r="M229" s="1"/>
      <c r="N229" s="1"/>
      <c r="O229" s="63"/>
      <c r="P229" s="1"/>
    </row>
    <row r="230" customHeight="true" spans="1:16">
      <c r="A230" s="1"/>
      <c r="B230" s="1"/>
      <c r="C230" s="1"/>
      <c r="D230" s="1"/>
      <c r="E230" s="1"/>
      <c r="F230" s="1"/>
      <c r="G230" s="1"/>
      <c r="H230" s="1"/>
      <c r="I230" s="1"/>
      <c r="J230" s="1"/>
      <c r="K230" s="1"/>
      <c r="L230" s="1"/>
      <c r="M230" s="1"/>
      <c r="N230" s="1"/>
      <c r="O230" s="63"/>
      <c r="P230" s="1"/>
    </row>
    <row r="231" customHeight="true" spans="1:16">
      <c r="A231" s="1"/>
      <c r="B231" s="1"/>
      <c r="C231" s="1"/>
      <c r="D231" s="1"/>
      <c r="E231" s="1"/>
      <c r="F231" s="1"/>
      <c r="G231" s="1"/>
      <c r="H231" s="1"/>
      <c r="I231" s="1"/>
      <c r="J231" s="1"/>
      <c r="K231" s="1"/>
      <c r="L231" s="1"/>
      <c r="M231" s="1"/>
      <c r="N231" s="1"/>
      <c r="O231" s="63"/>
      <c r="P231" s="1"/>
    </row>
    <row r="232" s="1" customFormat="true" customHeight="true" spans="15:15">
      <c r="O232" s="63"/>
    </row>
    <row r="233" s="1" customFormat="true" customHeight="true" spans="15:15">
      <c r="O233" s="63"/>
    </row>
    <row r="234" s="1" customFormat="true" customHeight="true" spans="15:15">
      <c r="O234" s="63"/>
    </row>
    <row r="235" s="1" customFormat="true" customHeight="true" spans="15:15">
      <c r="O235" s="63"/>
    </row>
    <row r="236" s="1" customFormat="true" customHeight="true" spans="15:15">
      <c r="O236" s="63"/>
    </row>
    <row r="237" s="1" customFormat="true" customHeight="true" spans="15:15">
      <c r="O237" s="63"/>
    </row>
    <row r="238" s="1" customFormat="true" customHeight="true" spans="15:15">
      <c r="O238" s="63"/>
    </row>
    <row r="239" s="1" customFormat="true" customHeight="true" spans="15:15">
      <c r="O239" s="63"/>
    </row>
    <row r="240" s="1" customFormat="true" customHeight="true" spans="15:15">
      <c r="O240" s="63"/>
    </row>
    <row r="241" s="1" customFormat="true" customHeight="true" spans="15:15">
      <c r="O241" s="63"/>
    </row>
    <row r="242" s="1" customFormat="true" customHeight="true" spans="15:15">
      <c r="O242" s="63"/>
    </row>
    <row r="243" s="1" customFormat="true" customHeight="true" spans="15:15">
      <c r="O243" s="63"/>
    </row>
    <row r="244" s="1" customFormat="true" customHeight="true" spans="15:15">
      <c r="O244" s="63"/>
    </row>
    <row r="245" s="1" customFormat="true" customHeight="true" spans="15:15">
      <c r="O245" s="63"/>
    </row>
    <row r="246" s="1" customFormat="true" customHeight="true" spans="15:15">
      <c r="O246" s="63"/>
    </row>
    <row r="247" s="1" customFormat="true" customHeight="true" spans="15:15">
      <c r="O247" s="63"/>
    </row>
    <row r="248" s="1" customFormat="true" customHeight="true" spans="15:15">
      <c r="O248" s="63"/>
    </row>
    <row r="249" s="1" customFormat="true" customHeight="true" spans="15:15">
      <c r="O249" s="63"/>
    </row>
    <row r="250" s="1" customFormat="true" customHeight="true" spans="15:15">
      <c r="O250" s="63"/>
    </row>
    <row r="251" s="1" customFormat="true" customHeight="true" spans="15:15">
      <c r="O251" s="63"/>
    </row>
    <row r="252" s="1" customFormat="true" customHeight="true" spans="15:15">
      <c r="O252" s="63"/>
    </row>
    <row r="253" s="1" customFormat="true" customHeight="true" spans="15:15">
      <c r="O253" s="63"/>
    </row>
    <row r="254" s="1" customFormat="true" customHeight="true" spans="15:15">
      <c r="O254" s="63"/>
    </row>
    <row r="255" s="1" customFormat="true" customHeight="true" spans="15:15">
      <c r="O255" s="63"/>
    </row>
    <row r="256" s="1" customFormat="true" customHeight="true" spans="15:15">
      <c r="O256" s="63"/>
    </row>
    <row r="257" s="1" customFormat="true" customHeight="true" spans="15:15">
      <c r="O257" s="63"/>
    </row>
    <row r="258" s="1" customFormat="true" customHeight="true" spans="15:15">
      <c r="O258" s="63"/>
    </row>
    <row r="259" s="1" customFormat="true" customHeight="true" spans="15:15">
      <c r="O259" s="63"/>
    </row>
    <row r="260" s="1" customFormat="true" customHeight="true" spans="15:15">
      <c r="O260" s="63"/>
    </row>
    <row r="261" s="1" customFormat="true" customHeight="true" spans="15:15">
      <c r="O261" s="63"/>
    </row>
    <row r="262" s="1" customFormat="true" customHeight="true" spans="15:15">
      <c r="O262" s="63"/>
    </row>
    <row r="263" s="1" customFormat="true" customHeight="true" spans="15:15">
      <c r="O263" s="63"/>
    </row>
    <row r="264" s="1" customFormat="true" customHeight="true" spans="15:15">
      <c r="O264" s="63"/>
    </row>
    <row r="265" s="1" customFormat="true" customHeight="true" spans="15:15">
      <c r="O265" s="63"/>
    </row>
    <row r="266" s="1" customFormat="true" customHeight="true" spans="15:15">
      <c r="O266" s="63"/>
    </row>
    <row r="267" s="1" customFormat="true" customHeight="true" spans="15:15">
      <c r="O267" s="63"/>
    </row>
    <row r="268" s="1" customFormat="true" customHeight="true" spans="15:15">
      <c r="O268" s="63"/>
    </row>
    <row r="269" s="1" customFormat="true" customHeight="true" spans="15:15">
      <c r="O269" s="63"/>
    </row>
    <row r="270" s="1" customFormat="true" customHeight="true" spans="15:15">
      <c r="O270" s="63"/>
    </row>
    <row r="271" s="1" customFormat="true" customHeight="true" spans="15:15">
      <c r="O271" s="63"/>
    </row>
    <row r="272" s="1" customFormat="true" customHeight="true" spans="15:15">
      <c r="O272" s="63"/>
    </row>
    <row r="273" s="1" customFormat="true" customHeight="true" spans="15:15">
      <c r="O273" s="63"/>
    </row>
    <row r="274" s="1" customFormat="true" customHeight="true" spans="15:15">
      <c r="O274" s="63"/>
    </row>
    <row r="275" s="1" customFormat="true" customHeight="true" spans="15:15">
      <c r="O275" s="63"/>
    </row>
    <row r="276" s="1" customFormat="true" customHeight="true" spans="15:15">
      <c r="O276" s="63"/>
    </row>
    <row r="277" s="1" customFormat="true" customHeight="true" spans="15:15">
      <c r="O277" s="63"/>
    </row>
    <row r="278" s="1" customFormat="true" customHeight="true" spans="15:15">
      <c r="O278" s="63"/>
    </row>
    <row r="279" s="1" customFormat="true" customHeight="true" spans="15:15">
      <c r="O279" s="63"/>
    </row>
    <row r="280" s="1" customFormat="true" customHeight="true" spans="15:15">
      <c r="O280" s="63"/>
    </row>
    <row r="281" s="1" customFormat="true" customHeight="true" spans="15:15">
      <c r="O281" s="63"/>
    </row>
    <row r="282" s="1" customFormat="true" customHeight="true" spans="15:15">
      <c r="O282" s="63"/>
    </row>
    <row r="283" s="1" customFormat="true" customHeight="true" spans="15:15">
      <c r="O283" s="63"/>
    </row>
    <row r="284" s="1" customFormat="true" customHeight="true" spans="15:15">
      <c r="O284" s="63"/>
    </row>
    <row r="285" s="1" customFormat="true" customHeight="true" spans="15:15">
      <c r="O285" s="63"/>
    </row>
    <row r="286" s="1" customFormat="true" customHeight="true" spans="15:15">
      <c r="O286" s="63"/>
    </row>
    <row r="287" s="1" customFormat="true" customHeight="true" spans="15:15">
      <c r="O287" s="63"/>
    </row>
    <row r="288" s="1" customFormat="true" customHeight="true" spans="15:15">
      <c r="O288" s="63"/>
    </row>
    <row r="289" s="1" customFormat="true" customHeight="true" spans="15:15">
      <c r="O289" s="63"/>
    </row>
    <row r="290" s="1" customFormat="true" customHeight="true" spans="15:15">
      <c r="O290" s="63"/>
    </row>
    <row r="291" s="1" customFormat="true" customHeight="true" spans="15:15">
      <c r="O291" s="63"/>
    </row>
    <row r="292" s="1" customFormat="true" customHeight="true" spans="15:15">
      <c r="O292" s="63"/>
    </row>
    <row r="293" s="1" customFormat="true" customHeight="true" spans="15:15">
      <c r="O293" s="63"/>
    </row>
    <row r="294" s="1" customFormat="true" customHeight="true" spans="15:15">
      <c r="O294" s="63"/>
    </row>
    <row r="295" s="1" customFormat="true" customHeight="true" spans="15:15">
      <c r="O295" s="63"/>
    </row>
    <row r="296" s="1" customFormat="true" customHeight="true" spans="15:15">
      <c r="O296" s="63"/>
    </row>
    <row r="297" s="1" customFormat="true" customHeight="true" spans="15:15">
      <c r="O297" s="63"/>
    </row>
    <row r="298" s="1" customFormat="true" customHeight="true" spans="15:15">
      <c r="O298" s="63"/>
    </row>
    <row r="299" s="1" customFormat="true" customHeight="true" spans="15:15">
      <c r="O299" s="63"/>
    </row>
    <row r="300" s="1" customFormat="true" customHeight="true" spans="15:15">
      <c r="O300" s="63"/>
    </row>
    <row r="301" s="1" customFormat="true" customHeight="true" spans="15:15">
      <c r="O301" s="63"/>
    </row>
    <row r="302" s="1" customFormat="true" customHeight="true" spans="15:15">
      <c r="O302" s="63"/>
    </row>
    <row r="303" s="1" customFormat="true" customHeight="true" spans="15:15">
      <c r="O303" s="63"/>
    </row>
    <row r="304" s="1" customFormat="true" customHeight="true" spans="15:15">
      <c r="O304" s="63"/>
    </row>
    <row r="305" s="1" customFormat="true" customHeight="true" spans="15:15">
      <c r="O305" s="63"/>
    </row>
    <row r="306" s="1" customFormat="true" customHeight="true" spans="15:15">
      <c r="O306" s="63"/>
    </row>
    <row r="307" s="1" customFormat="true" customHeight="true" spans="15:15">
      <c r="O307" s="63"/>
    </row>
    <row r="308" s="1" customFormat="true" customHeight="true" spans="15:15">
      <c r="O308" s="63"/>
    </row>
    <row r="309" s="1" customFormat="true" customHeight="true" spans="15:15">
      <c r="O309" s="63"/>
    </row>
    <row r="310" s="1" customFormat="true" customHeight="true" spans="15:15">
      <c r="O310" s="63"/>
    </row>
  </sheetData>
  <autoFilter ref="A1:P310">
    <extLst/>
  </autoFilter>
  <mergeCells count="30">
    <mergeCell ref="A1:D1"/>
    <mergeCell ref="A2:P2"/>
    <mergeCell ref="O7:O8"/>
    <mergeCell ref="O10:O12"/>
    <mergeCell ref="O13:O15"/>
    <mergeCell ref="O20:O23"/>
    <mergeCell ref="O29:O31"/>
    <mergeCell ref="O40:O42"/>
    <mergeCell ref="O43:O44"/>
    <mergeCell ref="O47:O48"/>
    <mergeCell ref="O58:O61"/>
    <mergeCell ref="O65:O67"/>
    <mergeCell ref="O71:O73"/>
    <mergeCell ref="O82:O83"/>
    <mergeCell ref="O84:O85"/>
    <mergeCell ref="O86:O87"/>
    <mergeCell ref="P7:P8"/>
    <mergeCell ref="P10:P12"/>
    <mergeCell ref="P13:P15"/>
    <mergeCell ref="P20:P23"/>
    <mergeCell ref="P29:P31"/>
    <mergeCell ref="P40:P42"/>
    <mergeCell ref="P43:P44"/>
    <mergeCell ref="P47:P48"/>
    <mergeCell ref="P58:P61"/>
    <mergeCell ref="P65:P67"/>
    <mergeCell ref="P71:P73"/>
    <mergeCell ref="P82:P83"/>
    <mergeCell ref="P84:P85"/>
    <mergeCell ref="P86:P87"/>
  </mergeCells>
  <pageMargins left="0.944444444444444" right="0.700694444444445" top="0.751388888888889" bottom="0.751388888888889" header="0.298611111111111" footer="0.590277777777778"/>
  <pageSetup paperSize="9" scale="65" firstPageNumber="62" fitToHeight="0" orientation="landscape" useFirstPageNumber="true" horizontalDpi="600"/>
  <headerFooter>
    <oddFooter>&amp;C- &amp;P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2022年财政涉农整合清单</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政府办李佩兴</cp:lastModifiedBy>
  <dcterms:created xsi:type="dcterms:W3CDTF">2021-09-30T13:13:00Z</dcterms:created>
  <dcterms:modified xsi:type="dcterms:W3CDTF">2023-09-27T09:27:06Z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0E7D556BBFD7438A81C451EC92964638_13</vt:lpwstr>
  </property>
  <property fmtid="{D5CDD505-2E9C-101B-9397-08002B2CF9AE}" pid="3" name="KSOProductBuildVer">
    <vt:lpwstr>2052-11.8.2.10337</vt:lpwstr>
  </property>
</Properties>
</file>